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0" yWindow="1815" windowWidth="16860" windowHeight="1039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list'!$F$4</definedName>
    <definedName name="MJ">'Krycí list'!$G$4</definedName>
    <definedName name="Mont">Rekapitulace!$H$18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Položky!$A$1:$G$89</definedName>
    <definedName name="_xlnm.Print_Area" localSheetId="1">Rekapitulace!$A$1:$I$27</definedName>
    <definedName name="PocetMJ">'Krycí list'!$G$7</definedName>
    <definedName name="Poznamka">'Krycí list'!$B$37</definedName>
    <definedName name="Projektant">'Krycí list'!$C$7</definedName>
    <definedName name="PSV">Rekapitulace!$F$18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87" i="3"/>
  <c r="BE89" i="3" s="1"/>
  <c r="I17" i="2" s="1"/>
  <c r="BC87" i="3"/>
  <c r="BB87" i="3"/>
  <c r="BB89" i="3" s="1"/>
  <c r="F17" i="2" s="1"/>
  <c r="BA87" i="3"/>
  <c r="BA89" i="3" s="1"/>
  <c r="E17" i="2" s="1"/>
  <c r="G87" i="3"/>
  <c r="BD87" i="3" s="1"/>
  <c r="BE85" i="3"/>
  <c r="BC85" i="3"/>
  <c r="BC89" i="3" s="1"/>
  <c r="G17" i="2" s="1"/>
  <c r="BB85" i="3"/>
  <c r="BA85" i="3"/>
  <c r="G85" i="3"/>
  <c r="BD85" i="3" s="1"/>
  <c r="B17" i="2"/>
  <c r="A17" i="2"/>
  <c r="G89" i="3"/>
  <c r="C89" i="3"/>
  <c r="BE81" i="3"/>
  <c r="BD81" i="3"/>
  <c r="BC81" i="3"/>
  <c r="BC83" i="3" s="1"/>
  <c r="G16" i="2" s="1"/>
  <c r="BB81" i="3"/>
  <c r="BA81" i="3"/>
  <c r="G81" i="3"/>
  <c r="BE79" i="3"/>
  <c r="BE83" i="3" s="1"/>
  <c r="I16" i="2" s="1"/>
  <c r="BC79" i="3"/>
  <c r="BB79" i="3"/>
  <c r="BA79" i="3"/>
  <c r="BA83" i="3" s="1"/>
  <c r="E16" i="2" s="1"/>
  <c r="G79" i="3"/>
  <c r="G83" i="3" s="1"/>
  <c r="B16" i="2"/>
  <c r="A16" i="2"/>
  <c r="BB83" i="3"/>
  <c r="F16" i="2" s="1"/>
  <c r="C83" i="3"/>
  <c r="BE76" i="3"/>
  <c r="BC76" i="3"/>
  <c r="BB76" i="3"/>
  <c r="BA76" i="3"/>
  <c r="G76" i="3"/>
  <c r="BD76" i="3" s="1"/>
  <c r="BE75" i="3"/>
  <c r="BC75" i="3"/>
  <c r="BB75" i="3"/>
  <c r="BA75" i="3"/>
  <c r="G75" i="3"/>
  <c r="BD75" i="3" s="1"/>
  <c r="BE74" i="3"/>
  <c r="BC74" i="3"/>
  <c r="BB74" i="3"/>
  <c r="BA74" i="3"/>
  <c r="G74" i="3"/>
  <c r="BD74" i="3" s="1"/>
  <c r="BE73" i="3"/>
  <c r="BD73" i="3"/>
  <c r="BC73" i="3"/>
  <c r="BB73" i="3"/>
  <c r="BA73" i="3"/>
  <c r="G73" i="3"/>
  <c r="BE72" i="3"/>
  <c r="BE77" i="3" s="1"/>
  <c r="I15" i="2" s="1"/>
  <c r="BD72" i="3"/>
  <c r="BB72" i="3"/>
  <c r="BA72" i="3"/>
  <c r="BA77" i="3" s="1"/>
  <c r="E15" i="2" s="1"/>
  <c r="G72" i="3"/>
  <c r="BC72" i="3" s="1"/>
  <c r="BC77" i="3" s="1"/>
  <c r="G15" i="2" s="1"/>
  <c r="B15" i="2"/>
  <c r="A15" i="2"/>
  <c r="BB77" i="3"/>
  <c r="F15" i="2" s="1"/>
  <c r="C77" i="3"/>
  <c r="BE68" i="3"/>
  <c r="BE70" i="3" s="1"/>
  <c r="I14" i="2" s="1"/>
  <c r="BD68" i="3"/>
  <c r="BC68" i="3"/>
  <c r="BB68" i="3"/>
  <c r="BA68" i="3"/>
  <c r="BA70" i="3" s="1"/>
  <c r="E14" i="2" s="1"/>
  <c r="G68" i="3"/>
  <c r="BE66" i="3"/>
  <c r="BD66" i="3"/>
  <c r="BC66" i="3"/>
  <c r="BC70" i="3" s="1"/>
  <c r="G14" i="2" s="1"/>
  <c r="BA66" i="3"/>
  <c r="G66" i="3"/>
  <c r="BB66" i="3" s="1"/>
  <c r="BB70" i="3" s="1"/>
  <c r="F14" i="2" s="1"/>
  <c r="B14" i="2"/>
  <c r="A14" i="2"/>
  <c r="BD70" i="3"/>
  <c r="H14" i="2" s="1"/>
  <c r="G70" i="3"/>
  <c r="C70" i="3"/>
  <c r="BE63" i="3"/>
  <c r="BD63" i="3"/>
  <c r="BC63" i="3"/>
  <c r="BC64" i="3" s="1"/>
  <c r="G13" i="2" s="1"/>
  <c r="BB63" i="3"/>
  <c r="G63" i="3"/>
  <c r="BA63" i="3" s="1"/>
  <c r="BE62" i="3"/>
  <c r="BE64" i="3" s="1"/>
  <c r="I13" i="2" s="1"/>
  <c r="BD62" i="3"/>
  <c r="BD64" i="3" s="1"/>
  <c r="H13" i="2" s="1"/>
  <c r="BC62" i="3"/>
  <c r="BB62" i="3"/>
  <c r="BA62" i="3"/>
  <c r="G62" i="3"/>
  <c r="G64" i="3" s="1"/>
  <c r="B13" i="2"/>
  <c r="A13" i="2"/>
  <c r="BB64" i="3"/>
  <c r="F13" i="2" s="1"/>
  <c r="C64" i="3"/>
  <c r="BE59" i="3"/>
  <c r="BD59" i="3"/>
  <c r="BC59" i="3"/>
  <c r="BB59" i="3"/>
  <c r="BA59" i="3"/>
  <c r="G59" i="3"/>
  <c r="BE58" i="3"/>
  <c r="BD58" i="3"/>
  <c r="BC58" i="3"/>
  <c r="BB58" i="3"/>
  <c r="G58" i="3"/>
  <c r="BA58" i="3" s="1"/>
  <c r="BE56" i="3"/>
  <c r="BD56" i="3"/>
  <c r="BC56" i="3"/>
  <c r="BB56" i="3"/>
  <c r="BA56" i="3"/>
  <c r="G56" i="3"/>
  <c r="BE55" i="3"/>
  <c r="BD55" i="3"/>
  <c r="BC55" i="3"/>
  <c r="BC60" i="3" s="1"/>
  <c r="G12" i="2" s="1"/>
  <c r="BB55" i="3"/>
  <c r="G55" i="3"/>
  <c r="BA55" i="3" s="1"/>
  <c r="BE54" i="3"/>
  <c r="BE60" i="3" s="1"/>
  <c r="I12" i="2" s="1"/>
  <c r="BD54" i="3"/>
  <c r="BD60" i="3" s="1"/>
  <c r="H12" i="2" s="1"/>
  <c r="BC54" i="3"/>
  <c r="BB54" i="3"/>
  <c r="BA54" i="3"/>
  <c r="G54" i="3"/>
  <c r="G60" i="3" s="1"/>
  <c r="B12" i="2"/>
  <c r="A12" i="2"/>
  <c r="BB60" i="3"/>
  <c r="F12" i="2" s="1"/>
  <c r="C60" i="3"/>
  <c r="BE51" i="3"/>
  <c r="BE52" i="3" s="1"/>
  <c r="I11" i="2" s="1"/>
  <c r="BD51" i="3"/>
  <c r="BC51" i="3"/>
  <c r="BB51" i="3"/>
  <c r="BA51" i="3"/>
  <c r="G51" i="3"/>
  <c r="BE50" i="3"/>
  <c r="BD50" i="3"/>
  <c r="BC50" i="3"/>
  <c r="BC52" i="3" s="1"/>
  <c r="G11" i="2" s="1"/>
  <c r="BB50" i="3"/>
  <c r="BB52" i="3" s="1"/>
  <c r="F11" i="2" s="1"/>
  <c r="G50" i="3"/>
  <c r="BA50" i="3" s="1"/>
  <c r="BA52" i="3" s="1"/>
  <c r="E11" i="2" s="1"/>
  <c r="B11" i="2"/>
  <c r="A11" i="2"/>
  <c r="BD52" i="3"/>
  <c r="H11" i="2" s="1"/>
  <c r="G52" i="3"/>
  <c r="C52" i="3"/>
  <c r="BE47" i="3"/>
  <c r="BD47" i="3"/>
  <c r="BC47" i="3"/>
  <c r="BC48" i="3" s="1"/>
  <c r="G10" i="2" s="1"/>
  <c r="BB47" i="3"/>
  <c r="BB48" i="3" s="1"/>
  <c r="F10" i="2" s="1"/>
  <c r="G47" i="3"/>
  <c r="BA47" i="3" s="1"/>
  <c r="BA48" i="3" s="1"/>
  <c r="E10" i="2" s="1"/>
  <c r="I10" i="2"/>
  <c r="B10" i="2"/>
  <c r="A10" i="2"/>
  <c r="BE48" i="3"/>
  <c r="BD48" i="3"/>
  <c r="H10" i="2" s="1"/>
  <c r="G48" i="3"/>
  <c r="C48" i="3"/>
  <c r="BE44" i="3"/>
  <c r="BD44" i="3"/>
  <c r="BC44" i="3"/>
  <c r="BB44" i="3"/>
  <c r="G44" i="3"/>
  <c r="BA44" i="3" s="1"/>
  <c r="BE43" i="3"/>
  <c r="BD43" i="3"/>
  <c r="BC43" i="3"/>
  <c r="BB43" i="3"/>
  <c r="BA43" i="3"/>
  <c r="G43" i="3"/>
  <c r="BE42" i="3"/>
  <c r="BD42" i="3"/>
  <c r="BC42" i="3"/>
  <c r="BB42" i="3"/>
  <c r="G42" i="3"/>
  <c r="BA42" i="3" s="1"/>
  <c r="BE41" i="3"/>
  <c r="BE45" i="3" s="1"/>
  <c r="I9" i="2" s="1"/>
  <c r="BD41" i="3"/>
  <c r="BC41" i="3"/>
  <c r="BB41" i="3"/>
  <c r="BA41" i="3"/>
  <c r="G41" i="3"/>
  <c r="BE40" i="3"/>
  <c r="BD40" i="3"/>
  <c r="BC40" i="3"/>
  <c r="BC45" i="3" s="1"/>
  <c r="G9" i="2" s="1"/>
  <c r="BB40" i="3"/>
  <c r="BB45" i="3" s="1"/>
  <c r="F9" i="2" s="1"/>
  <c r="G40" i="3"/>
  <c r="BA40" i="3" s="1"/>
  <c r="B9" i="2"/>
  <c r="A9" i="2"/>
  <c r="BD45" i="3"/>
  <c r="H9" i="2" s="1"/>
  <c r="G45" i="3"/>
  <c r="C45" i="3"/>
  <c r="BE36" i="3"/>
  <c r="BD36" i="3"/>
  <c r="BC36" i="3"/>
  <c r="BC38" i="3" s="1"/>
  <c r="G8" i="2" s="1"/>
  <c r="BB36" i="3"/>
  <c r="G36" i="3"/>
  <c r="BA36" i="3" s="1"/>
  <c r="BE34" i="3"/>
  <c r="BE38" i="3" s="1"/>
  <c r="I8" i="2" s="1"/>
  <c r="BD34" i="3"/>
  <c r="BD38" i="3" s="1"/>
  <c r="H8" i="2" s="1"/>
  <c r="BC34" i="3"/>
  <c r="BB34" i="3"/>
  <c r="BA34" i="3"/>
  <c r="BA38" i="3" s="1"/>
  <c r="E8" i="2" s="1"/>
  <c r="G34" i="3"/>
  <c r="G38" i="3" s="1"/>
  <c r="B8" i="2"/>
  <c r="A8" i="2"/>
  <c r="BB38" i="3"/>
  <c r="F8" i="2" s="1"/>
  <c r="C38" i="3"/>
  <c r="BE31" i="3"/>
  <c r="BD31" i="3"/>
  <c r="BC31" i="3"/>
  <c r="BB31" i="3"/>
  <c r="BA31" i="3"/>
  <c r="G31" i="3"/>
  <c r="BE30" i="3"/>
  <c r="BD30" i="3"/>
  <c r="BC30" i="3"/>
  <c r="BB30" i="3"/>
  <c r="G30" i="3"/>
  <c r="BA30" i="3" s="1"/>
  <c r="BE28" i="3"/>
  <c r="BD28" i="3"/>
  <c r="BC28" i="3"/>
  <c r="BB28" i="3"/>
  <c r="BA28" i="3"/>
  <c r="G28" i="3"/>
  <c r="BE26" i="3"/>
  <c r="BD26" i="3"/>
  <c r="BC26" i="3"/>
  <c r="BB26" i="3"/>
  <c r="G26" i="3"/>
  <c r="BA26" i="3" s="1"/>
  <c r="BE24" i="3"/>
  <c r="BD24" i="3"/>
  <c r="BC24" i="3"/>
  <c r="BB24" i="3"/>
  <c r="BA24" i="3"/>
  <c r="G24" i="3"/>
  <c r="BE23" i="3"/>
  <c r="BD23" i="3"/>
  <c r="BC23" i="3"/>
  <c r="BB23" i="3"/>
  <c r="G23" i="3"/>
  <c r="BA23" i="3" s="1"/>
  <c r="BE21" i="3"/>
  <c r="BD21" i="3"/>
  <c r="BC21" i="3"/>
  <c r="BB21" i="3"/>
  <c r="BA21" i="3"/>
  <c r="G21" i="3"/>
  <c r="BE19" i="3"/>
  <c r="BD19" i="3"/>
  <c r="BC19" i="3"/>
  <c r="BB19" i="3"/>
  <c r="G19" i="3"/>
  <c r="BA19" i="3" s="1"/>
  <c r="BE17" i="3"/>
  <c r="BD17" i="3"/>
  <c r="BC17" i="3"/>
  <c r="BB17" i="3"/>
  <c r="BA17" i="3"/>
  <c r="G17" i="3"/>
  <c r="BE15" i="3"/>
  <c r="BD15" i="3"/>
  <c r="BC15" i="3"/>
  <c r="BB15" i="3"/>
  <c r="G15" i="3"/>
  <c r="BA15" i="3" s="1"/>
  <c r="BE13" i="3"/>
  <c r="BD13" i="3"/>
  <c r="BC13" i="3"/>
  <c r="BB13" i="3"/>
  <c r="BA13" i="3"/>
  <c r="G13" i="3"/>
  <c r="BE11" i="3"/>
  <c r="BD11" i="3"/>
  <c r="BC11" i="3"/>
  <c r="BB11" i="3"/>
  <c r="G11" i="3"/>
  <c r="BA11" i="3" s="1"/>
  <c r="BE9" i="3"/>
  <c r="BE32" i="3" s="1"/>
  <c r="I7" i="2" s="1"/>
  <c r="I18" i="2" s="1"/>
  <c r="C20" i="1" s="1"/>
  <c r="BD9" i="3"/>
  <c r="BC9" i="3"/>
  <c r="BB9" i="3"/>
  <c r="BA9" i="3"/>
  <c r="G9" i="3"/>
  <c r="BE8" i="3"/>
  <c r="BD8" i="3"/>
  <c r="BC8" i="3"/>
  <c r="BC32" i="3" s="1"/>
  <c r="G7" i="2" s="1"/>
  <c r="G18" i="2" s="1"/>
  <c r="C14" i="1" s="1"/>
  <c r="BB8" i="3"/>
  <c r="BB32" i="3" s="1"/>
  <c r="F7" i="2" s="1"/>
  <c r="G8" i="3"/>
  <c r="BA8" i="3" s="1"/>
  <c r="B7" i="2"/>
  <c r="A7" i="2"/>
  <c r="BD32" i="3"/>
  <c r="H7" i="2" s="1"/>
  <c r="G32" i="3"/>
  <c r="C32" i="3"/>
  <c r="C4" i="3"/>
  <c r="F3" i="3"/>
  <c r="C3" i="3"/>
  <c r="C2" i="2"/>
  <c r="C1" i="2"/>
  <c r="F33" i="1"/>
  <c r="F34" i="1" s="1"/>
  <c r="F31" i="1"/>
  <c r="G8" i="1"/>
  <c r="BD77" i="3" l="1"/>
  <c r="H15" i="2" s="1"/>
  <c r="F18" i="2"/>
  <c r="C17" i="1" s="1"/>
  <c r="BA45" i="3"/>
  <c r="E9" i="2" s="1"/>
  <c r="BA60" i="3"/>
  <c r="E12" i="2" s="1"/>
  <c r="BA64" i="3"/>
  <c r="E13" i="2" s="1"/>
  <c r="BA32" i="3"/>
  <c r="E7" i="2" s="1"/>
  <c r="E18" i="2" s="1"/>
  <c r="BD89" i="3"/>
  <c r="H17" i="2" s="1"/>
  <c r="BD79" i="3"/>
  <c r="BD83" i="3" s="1"/>
  <c r="H16" i="2" s="1"/>
  <c r="H18" i="2" s="1"/>
  <c r="C15" i="1" s="1"/>
  <c r="G77" i="3"/>
  <c r="G25" i="2" l="1"/>
  <c r="I25" i="2" s="1"/>
  <c r="G16" i="1" s="1"/>
  <c r="G24" i="2"/>
  <c r="I24" i="2" s="1"/>
  <c r="G15" i="1" s="1"/>
  <c r="G23" i="2"/>
  <c r="I23" i="2" s="1"/>
  <c r="C16" i="1"/>
  <c r="C18" i="1" s="1"/>
  <c r="C21" i="1" s="1"/>
  <c r="H26" i="2" l="1"/>
  <c r="G22" i="1" s="1"/>
  <c r="G14" i="1"/>
  <c r="G21" i="1" l="1"/>
  <c r="C22" i="1"/>
</calcChain>
</file>

<file path=xl/sharedStrings.xml><?xml version="1.0" encoding="utf-8"?>
<sst xmlns="http://schemas.openxmlformats.org/spreadsheetml/2006/main" count="304" uniqueCount="201">
  <si>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</si>
  <si>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</si>
  <si>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</si>
  <si>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</si>
  <si>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</si>
  <si>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</si>
  <si>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</si>
  <si>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</si>
  <si>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</si>
  <si>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</si>
  <si>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</si>
  <si>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</si>
  <si>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</si>
  <si>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</si>
  <si>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</si>
  <si>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</si>
  <si>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</si>
  <si>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</si>
  <si>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</si>
  <si>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</si>
  <si>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</si>
  <si>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</si>
  <si>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</si>
  <si>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</si>
  <si>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</si>
  <si>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</si>
  <si>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</si>
  <si>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</si>
  <si>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</si>
  <si>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</si>
  <si>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</si>
  <si>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</si>
  <si>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</si>
  <si>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</si>
  <si>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</si>
  <si>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</si>
  <si>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</si>
  <si>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</si>
  <si>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</si>
  <si>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</si>
  <si>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</si>
  <si>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</si>
  <si>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</si>
  <si>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</si>
  <si>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</si>
  <si>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</si>
  <si>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</si>
  <si>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</si>
  <si>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</si>
  <si>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</si>
  <si>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</si>
  <si>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</si>
  <si>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</si>
  <si>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</si>
  <si>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</si>
  <si>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</si>
  <si>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</si>
  <si>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</si>
  <si>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</si>
  <si>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</si>
  <si>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</si>
  <si>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</si>
  <si>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</si>
  <si>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</si>
  <si>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</si>
  <si>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</si>
  <si>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</si>
  <si>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</si>
  <si>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</si>
  <si>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</si>
  <si>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Oplocení zakázaného pásma</t>
  </si>
  <si>
    <t>501-09.5-Přeložka NN - ubytovna</t>
  </si>
  <si>
    <t>2</t>
  </si>
  <si>
    <t>Stávající odpojený kabel bude v zemi ponechán v případě kolize při výkopu jiných SO bude vytažen</t>
  </si>
  <si>
    <t>131 30-1201.R00</t>
  </si>
  <si>
    <t xml:space="preserve">Hloubení zapažených jam v hor.4 </t>
  </si>
  <si>
    <t>m3</t>
  </si>
  <si>
    <t>1,1*1,05*222-1,1*0,59*50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</si>
  <si>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</si>
  <si>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</si>
  <si>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</si>
  <si>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</si>
  <si>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</si>
  <si>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1,2*222*2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</si>
  <si>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</si>
  <si>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</si>
  <si>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</si>
  <si>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</si>
  <si>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0,7*1,0*220-0,59*1,0*50</t>
  </si>
  <si>
    <t>181 30-1102.R00</t>
  </si>
  <si>
    <t xml:space="preserve">Rozprostření podorniční vrstvy tl.150 mm </t>
  </si>
  <si>
    <t>2*222-2*50</t>
  </si>
  <si>
    <t>121 10-1100</t>
  </si>
  <si>
    <t xml:space="preserve">Sejmutí podorniční vrstvy tl.150 mm </t>
  </si>
  <si>
    <t>0,15*2*222-0,15*50*2,0</t>
  </si>
  <si>
    <t>115 10-1201.R00</t>
  </si>
  <si>
    <t>Čerpání vody na výšku do 10 m, přítok do 500 l předpoklad čerpání 150h</t>
  </si>
  <si>
    <t>h</t>
  </si>
  <si>
    <t>113 10-7221</t>
  </si>
  <si>
    <t xml:space="preserve">Odstranění asfaltbet.krytu tl. 40+60 mm </t>
  </si>
  <si>
    <t>1,1*50</t>
  </si>
  <si>
    <t>113 15-3111</t>
  </si>
  <si>
    <t>Odstranění podkladu obalované kamenivo kamenivo zpevněné cementem</t>
  </si>
  <si>
    <t>(0,08+0,17)*1,1*50</t>
  </si>
  <si>
    <t>113 15-2112.R00</t>
  </si>
  <si>
    <t xml:space="preserve">Odstranění podkladu z kameniva drceného </t>
  </si>
  <si>
    <t>0,24*1,1*50</t>
  </si>
  <si>
    <t>113 20-2111.R00</t>
  </si>
  <si>
    <t xml:space="preserve">Vytrhání obrub z krajníků nebo obrubníků stojatých </t>
  </si>
  <si>
    <t>m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</si>
  <si>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</si>
  <si>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</si>
  <si>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</si>
  <si>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</si>
  <si>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</si>
  <si>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z kameniva těženého 0 - 4 mm </t>
  </si>
  <si>
    <t>0,15*1,0*222</t>
  </si>
  <si>
    <t xml:space="preserve">Obsyp z kameniva těženého 0 - 4 mm </t>
  </si>
  <si>
    <t>0,4*1,0*222</t>
  </si>
  <si>
    <t>5</t>
  </si>
  <si>
    <t>Komunikace</t>
  </si>
  <si>
    <t>577 13-131</t>
  </si>
  <si>
    <t xml:space="preserve">Beton asfaltový, tl. 4 cm </t>
  </si>
  <si>
    <t>577 15-1113</t>
  </si>
  <si>
    <t xml:space="preserve">Beton asfalt. hrubý,  tl. 6 cm </t>
  </si>
  <si>
    <t>567 13-2112.R00</t>
  </si>
  <si>
    <t xml:space="preserve">Podklad z kameniva zpev.cementem KZC 1 tl.17 cm </t>
  </si>
  <si>
    <t>564 86-1115.R00</t>
  </si>
  <si>
    <t xml:space="preserve">Podklad ze štěrkodrti po zhutnění tloušťky 24 cm </t>
  </si>
  <si>
    <t>531 62-111</t>
  </si>
  <si>
    <t xml:space="preserve">Podklad z obalovaného kameniva tl. 80 mm </t>
  </si>
  <si>
    <t>8</t>
  </si>
  <si>
    <t>Trubní vedení</t>
  </si>
  <si>
    <t>899 72-1112.R00</t>
  </si>
  <si>
    <t xml:space="preserve">Fólie výstražná z PVC, šířka 30 cm </t>
  </si>
  <si>
    <t>91</t>
  </si>
  <si>
    <t>Doplňující práce na komunikaci</t>
  </si>
  <si>
    <t>917 86-2111.RT2</t>
  </si>
  <si>
    <t>Osazení stojat. obrub.bet. s opěrou,lože z C 12/15 včetně obrubníku</t>
  </si>
  <si>
    <t>919 73-5113.R00</t>
  </si>
  <si>
    <t xml:space="preserve">Řezání stávajícího živičného krytu tl. 10 - 15 cm </t>
  </si>
  <si>
    <t>97</t>
  </si>
  <si>
    <t>Prorážení otvorů</t>
  </si>
  <si>
    <t>979 99-0113.R00</t>
  </si>
  <si>
    <t xml:space="preserve">Poplatek za skládku suti - obalovaný asfalt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</si>
  <si>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</si>
  <si>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</si>
  <si>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</si>
  <si>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</si>
  <si>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</si>
  <si>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19*99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</si>
  <si>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</si>
  <si>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</si>
  <si>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</si>
  <si>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</si>
  <si>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</si>
  <si>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</si>
  <si>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27-6101.R00</t>
  </si>
  <si>
    <t xml:space="preserve">Přesun hmot </t>
  </si>
  <si>
    <t>998 22-5111.R00</t>
  </si>
  <si>
    <t xml:space="preserve">Přesun hmot, pozemní komunikace, kryt živičný 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</si>
  <si>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</si>
  <si>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</si>
  <si>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</si>
  <si>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</si>
  <si>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</si>
  <si>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</si>
  <si>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</si>
  <si>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M22</t>
  </si>
  <si>
    <t>Montáž sdělovací a zabezp.tech</t>
  </si>
  <si>
    <t>01</t>
  </si>
  <si>
    <t xml:space="preserve">kabel AYKY 4x50mm2 </t>
  </si>
  <si>
    <t>02</t>
  </si>
  <si>
    <t xml:space="preserve">montáž - kabel AYKY 4x50mm2 </t>
  </si>
  <si>
    <t>03</t>
  </si>
  <si>
    <t>Spojka kabel AYKY 4x50mm2 SVCZ-4L 50Al</t>
  </si>
  <si>
    <t>04</t>
  </si>
  <si>
    <t>Montáž-spojka kabel AYKY 4x50mm2 SVCZ-4L 50Al</t>
  </si>
  <si>
    <t>05</t>
  </si>
  <si>
    <t>úpravy napojení v elektroskříni objekt 004, 012</t>
  </si>
  <si>
    <t>soubor</t>
  </si>
  <si>
    <t>M23</t>
  </si>
  <si>
    <t>Montáže potrubí</t>
  </si>
  <si>
    <t>230 19-1018.R00</t>
  </si>
  <si>
    <t xml:space="preserve">Uložení chráničky ve výkopu PE 110x10,0 mm </t>
  </si>
  <si>
    <t>2*222</t>
  </si>
  <si>
    <t>286-140</t>
  </si>
  <si>
    <t xml:space="preserve">Chránička PE 110 x 10,0 mm </t>
  </si>
  <si>
    <t>M46</t>
  </si>
  <si>
    <t>Zemní práce při montážích</t>
  </si>
  <si>
    <t>460 60-0001.RT8</t>
  </si>
  <si>
    <t>Naložení a odvoz zeminy odvoz na vzdálenost 10000 m</t>
  </si>
  <si>
    <t>0,55*1,0*222</t>
  </si>
  <si>
    <t>460 60-0002.R00</t>
  </si>
  <si>
    <t>Příplatek za odvoz za každých dalších 1000 m skladka do 20 km</t>
  </si>
  <si>
    <t>10*122,1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</si>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</sst>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8" sqref="K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200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199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Rekapitulace!A23</f>
        <v>Mimořádně ztížené dopravní podmínky 3,5%</v>
      </c>
      <c r="E14" s="49"/>
      <c r="F14" s="50"/>
      <c r="G14" s="47">
        <f>Rekapitulace!I23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Rekapitulace!A24</f>
        <v>Provozní vlivy 0,9%</v>
      </c>
      <c r="E15" s="51"/>
      <c r="F15" s="52"/>
      <c r="G15" s="47">
        <f>Rekapitulace!I24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Rekapitulace!A25</f>
        <v>Zařízení staveniště 2,5%</v>
      </c>
      <c r="E16" s="51"/>
      <c r="F16" s="52"/>
      <c r="G16" s="47">
        <f>Rekapitulace!I25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H26" sqref="H26:I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501-09.5-Přeložka NN - ubytovna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Položky!BA32</f>
        <v>0</v>
      </c>
      <c r="F7" s="203">
        <f>Položky!BB32</f>
        <v>0</v>
      </c>
      <c r="G7" s="203">
        <f>Položky!BC32</f>
        <v>0</v>
      </c>
      <c r="H7" s="203">
        <f>Položky!BD32</f>
        <v>0</v>
      </c>
      <c r="I7" s="204">
        <f>Položky!BE32</f>
        <v>0</v>
      </c>
    </row>
    <row r="8" spans="1:9" s="11" customFormat="1" x14ac:dyDescent="0.2">
      <c r="A8" s="201" t="str">
        <f>Položky!B33</f>
        <v>4</v>
      </c>
      <c r="B8" s="99" t="str">
        <f>Položky!C33</f>
        <v>Vodorovné konstrukce</v>
      </c>
      <c r="C8" s="100"/>
      <c r="D8" s="101"/>
      <c r="E8" s="202">
        <f>Položky!BA38</f>
        <v>0</v>
      </c>
      <c r="F8" s="203">
        <f>Položky!BB38</f>
        <v>0</v>
      </c>
      <c r="G8" s="203">
        <f>Položky!BC38</f>
        <v>0</v>
      </c>
      <c r="H8" s="203">
        <f>Položky!BD38</f>
        <v>0</v>
      </c>
      <c r="I8" s="204">
        <f>Položky!BE38</f>
        <v>0</v>
      </c>
    </row>
    <row r="9" spans="1:9" s="11" customFormat="1" x14ac:dyDescent="0.2">
      <c r="A9" s="201" t="str">
        <f>Položky!B39</f>
        <v>5</v>
      </c>
      <c r="B9" s="99" t="str">
        <f>Položky!C39</f>
        <v>Komunikace</v>
      </c>
      <c r="C9" s="100"/>
      <c r="D9" s="101"/>
      <c r="E9" s="202">
        <f>Položky!BA45</f>
        <v>0</v>
      </c>
      <c r="F9" s="203">
        <f>Položky!BB45</f>
        <v>0</v>
      </c>
      <c r="G9" s="203">
        <f>Položky!BC45</f>
        <v>0</v>
      </c>
      <c r="H9" s="203">
        <f>Položky!BD45</f>
        <v>0</v>
      </c>
      <c r="I9" s="204">
        <f>Položky!BE45</f>
        <v>0</v>
      </c>
    </row>
    <row r="10" spans="1:9" s="11" customFormat="1" x14ac:dyDescent="0.2">
      <c r="A10" s="201" t="str">
        <f>Položky!B46</f>
        <v>8</v>
      </c>
      <c r="B10" s="99" t="str">
        <f>Položky!C46</f>
        <v>Trubní vedení</v>
      </c>
      <c r="C10" s="100"/>
      <c r="D10" s="101"/>
      <c r="E10" s="202">
        <f>Položky!BA48</f>
        <v>0</v>
      </c>
      <c r="F10" s="203">
        <f>Položky!BB48</f>
        <v>0</v>
      </c>
      <c r="G10" s="203">
        <f>Položky!BC48</f>
        <v>0</v>
      </c>
      <c r="H10" s="203">
        <f>Položky!BD48</f>
        <v>0</v>
      </c>
      <c r="I10" s="204">
        <f>Položky!BE48</f>
        <v>0</v>
      </c>
    </row>
    <row r="11" spans="1:9" s="11" customFormat="1" x14ac:dyDescent="0.2">
      <c r="A11" s="201" t="str">
        <f>Položky!B49</f>
        <v>91</v>
      </c>
      <c r="B11" s="99" t="str">
        <f>Položky!C49</f>
        <v>Doplňující práce na komunikaci</v>
      </c>
      <c r="C11" s="100"/>
      <c r="D11" s="101"/>
      <c r="E11" s="202">
        <f>Položky!BA52</f>
        <v>0</v>
      </c>
      <c r="F11" s="203">
        <f>Položky!BB52</f>
        <v>0</v>
      </c>
      <c r="G11" s="203">
        <f>Položky!BC52</f>
        <v>0</v>
      </c>
      <c r="H11" s="203">
        <f>Položky!BD52</f>
        <v>0</v>
      </c>
      <c r="I11" s="204">
        <f>Položky!BE52</f>
        <v>0</v>
      </c>
    </row>
    <row r="12" spans="1:9" s="11" customFormat="1" x14ac:dyDescent="0.2">
      <c r="A12" s="201" t="str">
        <f>Položky!B53</f>
        <v>97</v>
      </c>
      <c r="B12" s="99" t="str">
        <f>Položky!C53</f>
        <v>Prorážení otvorů</v>
      </c>
      <c r="C12" s="100"/>
      <c r="D12" s="101"/>
      <c r="E12" s="202">
        <f>Položky!BA60</f>
        <v>0</v>
      </c>
      <c r="F12" s="203">
        <f>Položky!BB60</f>
        <v>0</v>
      </c>
      <c r="G12" s="203">
        <f>Položky!BC60</f>
        <v>0</v>
      </c>
      <c r="H12" s="203">
        <f>Položky!BD60</f>
        <v>0</v>
      </c>
      <c r="I12" s="204">
        <f>Položky!BE60</f>
        <v>0</v>
      </c>
    </row>
    <row r="13" spans="1:9" s="11" customFormat="1" x14ac:dyDescent="0.2">
      <c r="A13" s="201" t="str">
        <f>Položky!B61</f>
        <v>99</v>
      </c>
      <c r="B13" s="99" t="str">
        <f>Položky!C61</f>
        <v>Staveništní přesun hmot</v>
      </c>
      <c r="C13" s="100"/>
      <c r="D13" s="101"/>
      <c r="E13" s="202">
        <f>Položky!BA64</f>
        <v>0</v>
      </c>
      <c r="F13" s="203">
        <f>Položky!BB64</f>
        <v>0</v>
      </c>
      <c r="G13" s="203">
        <f>Položky!BC64</f>
        <v>0</v>
      </c>
      <c r="H13" s="203">
        <f>Položky!BD64</f>
        <v>0</v>
      </c>
      <c r="I13" s="204">
        <f>Položky!BE64</f>
        <v>0</v>
      </c>
    </row>
    <row r="14" spans="1:9" s="11" customFormat="1" x14ac:dyDescent="0.2">
      <c r="A14" s="201" t="str">
        <f>Položky!B65</f>
        <v>713</v>
      </c>
      <c r="B14" s="99" t="str">
        <f>Položky!C65</f>
        <v>Izolace tepelné</v>
      </c>
      <c r="C14" s="100"/>
      <c r="D14" s="101"/>
      <c r="E14" s="202">
        <f>Položky!BA70</f>
        <v>0</v>
      </c>
      <c r="F14" s="203">
        <f>Položky!BB70</f>
        <v>0</v>
      </c>
      <c r="G14" s="203">
        <f>Položky!BC70</f>
        <v>0</v>
      </c>
      <c r="H14" s="203">
        <f>Položky!BD70</f>
        <v>0</v>
      </c>
      <c r="I14" s="204">
        <f>Položky!BE70</f>
        <v>0</v>
      </c>
    </row>
    <row r="15" spans="1:9" s="11" customFormat="1" x14ac:dyDescent="0.2">
      <c r="A15" s="201" t="str">
        <f>Položky!B71</f>
        <v>M22</v>
      </c>
      <c r="B15" s="99" t="str">
        <f>Položky!C71</f>
        <v>Montáž sdělovací a zabezp.tech</v>
      </c>
      <c r="C15" s="100"/>
      <c r="D15" s="101"/>
      <c r="E15" s="202">
        <f>Položky!BA77</f>
        <v>0</v>
      </c>
      <c r="F15" s="203">
        <f>Položky!BB77</f>
        <v>0</v>
      </c>
      <c r="G15" s="203">
        <f>Položky!BC77</f>
        <v>0</v>
      </c>
      <c r="H15" s="203">
        <f>Položky!BD77</f>
        <v>0</v>
      </c>
      <c r="I15" s="204">
        <f>Položky!BE77</f>
        <v>0</v>
      </c>
    </row>
    <row r="16" spans="1:9" s="11" customFormat="1" x14ac:dyDescent="0.2">
      <c r="A16" s="201" t="str">
        <f>Položky!B78</f>
        <v>M23</v>
      </c>
      <c r="B16" s="99" t="str">
        <f>Položky!C78</f>
        <v>Montáže potrubí</v>
      </c>
      <c r="C16" s="100"/>
      <c r="D16" s="101"/>
      <c r="E16" s="202">
        <f>Položky!BA83</f>
        <v>0</v>
      </c>
      <c r="F16" s="203">
        <f>Položky!BB83</f>
        <v>0</v>
      </c>
      <c r="G16" s="203">
        <f>Položky!BC83</f>
        <v>0</v>
      </c>
      <c r="H16" s="203">
        <f>Položky!BD83</f>
        <v>0</v>
      </c>
      <c r="I16" s="204">
        <f>Položky!BE83</f>
        <v>0</v>
      </c>
    </row>
    <row r="17" spans="1:57" s="11" customFormat="1" ht="13.5" thickBot="1" x14ac:dyDescent="0.25">
      <c r="A17" s="201" t="str">
        <f>Položky!B84</f>
        <v>M46</v>
      </c>
      <c r="B17" s="99" t="str">
        <f>Položky!C84</f>
        <v>Zemní práce při montážích</v>
      </c>
      <c r="C17" s="100"/>
      <c r="D17" s="101"/>
      <c r="E17" s="202">
        <f>Položky!BA89</f>
        <v>0</v>
      </c>
      <c r="F17" s="203">
        <f>Položky!BB89</f>
        <v>0</v>
      </c>
      <c r="G17" s="203">
        <f>Položky!BC89</f>
        <v>0</v>
      </c>
      <c r="H17" s="203">
        <f>Položky!BD89</f>
        <v>0</v>
      </c>
      <c r="I17" s="204">
        <f>Položky!BE89</f>
        <v>0</v>
      </c>
    </row>
    <row r="18" spans="1:57" s="107" customFormat="1" ht="13.5" thickBot="1" x14ac:dyDescent="0.25">
      <c r="A18" s="102"/>
      <c r="B18" s="94" t="s">
        <v>50</v>
      </c>
      <c r="C18" s="94"/>
      <c r="D18" s="103"/>
      <c r="E18" s="104">
        <f>SUM(E7:E17)</f>
        <v>0</v>
      </c>
      <c r="F18" s="105">
        <f>SUM(F7:F17)</f>
        <v>0</v>
      </c>
      <c r="G18" s="105">
        <f>SUM(G7:G17)</f>
        <v>0</v>
      </c>
      <c r="H18" s="105">
        <f>SUM(H7:H17)</f>
        <v>0</v>
      </c>
      <c r="I18" s="106">
        <f>SUM(I7:I17)</f>
        <v>0</v>
      </c>
    </row>
    <row r="19" spans="1:57" x14ac:dyDescent="0.2">
      <c r="A19" s="100"/>
      <c r="B19" s="100"/>
      <c r="C19" s="100"/>
      <c r="D19" s="100"/>
      <c r="E19" s="100"/>
      <c r="F19" s="100"/>
      <c r="G19" s="100"/>
      <c r="H19" s="100"/>
      <c r="I19" s="100"/>
    </row>
    <row r="20" spans="1:57" ht="19.5" customHeight="1" x14ac:dyDescent="0.25">
      <c r="A20" s="108" t="s">
        <v>51</v>
      </c>
      <c r="B20" s="108"/>
      <c r="C20" s="108"/>
      <c r="D20" s="108"/>
      <c r="E20" s="108"/>
      <c r="F20" s="108"/>
      <c r="G20" s="109"/>
      <c r="H20" s="108"/>
      <c r="I20" s="108"/>
      <c r="BA20" s="32"/>
      <c r="BB20" s="32"/>
      <c r="BC20" s="32"/>
      <c r="BD20" s="32"/>
      <c r="BE20" s="32"/>
    </row>
    <row r="21" spans="1:57" ht="13.5" thickBot="1" x14ac:dyDescent="0.25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7" x14ac:dyDescent="0.2">
      <c r="A22" s="111" t="s">
        <v>52</v>
      </c>
      <c r="B22" s="112"/>
      <c r="C22" s="112"/>
      <c r="D22" s="113"/>
      <c r="E22" s="114" t="s">
        <v>53</v>
      </c>
      <c r="F22" s="115" t="s">
        <v>54</v>
      </c>
      <c r="G22" s="116" t="s">
        <v>55</v>
      </c>
      <c r="H22" s="117"/>
      <c r="I22" s="118" t="s">
        <v>53</v>
      </c>
    </row>
    <row r="23" spans="1:57" x14ac:dyDescent="0.2">
      <c r="A23" s="119" t="s">
        <v>196</v>
      </c>
      <c r="B23" s="120"/>
      <c r="C23" s="120"/>
      <c r="D23" s="121"/>
      <c r="E23" s="122"/>
      <c r="F23" s="123">
        <v>0</v>
      </c>
      <c r="G23" s="124">
        <f>CHOOSE(BA23+1,HSV+PSV,HSV+PSV+Mont,HSV+PSV+Dodavka+Mont,HSV,PSV,Mont,Dodavka,Mont+Dodavka,0)</f>
        <v>0</v>
      </c>
      <c r="H23" s="125"/>
      <c r="I23" s="126">
        <f>E23+F23*G23/100</f>
        <v>0</v>
      </c>
      <c r="BA23">
        <v>0</v>
      </c>
    </row>
    <row r="24" spans="1:57" x14ac:dyDescent="0.2">
      <c r="A24" s="119" t="s">
        <v>197</v>
      </c>
      <c r="B24" s="120"/>
      <c r="C24" s="120"/>
      <c r="D24" s="121"/>
      <c r="E24" s="122"/>
      <c r="F24" s="123">
        <v>0</v>
      </c>
      <c r="G24" s="124">
        <f>CHOOSE(BA24+1,HSV+PSV,HSV+PSV+Mont,HSV+PSV+Dodavka+Mont,HSV,PSV,Mont,Dodavka,Mont+Dodavka,0)</f>
        <v>0</v>
      </c>
      <c r="H24" s="125"/>
      <c r="I24" s="126">
        <f>E24+F24*G24/100</f>
        <v>0</v>
      </c>
      <c r="BA24">
        <v>0</v>
      </c>
    </row>
    <row r="25" spans="1:57" x14ac:dyDescent="0.2">
      <c r="A25" s="119" t="s">
        <v>198</v>
      </c>
      <c r="B25" s="120"/>
      <c r="C25" s="120"/>
      <c r="D25" s="121"/>
      <c r="E25" s="122"/>
      <c r="F25" s="123">
        <v>0</v>
      </c>
      <c r="G25" s="124">
        <f>CHOOSE(BA25+1,HSV+PSV,HSV+PSV+Mont,HSV+PSV+Dodavka+Mont,HSV,PSV,Mont,Dodavka,Mont+Dodavka,0)</f>
        <v>0</v>
      </c>
      <c r="H25" s="125"/>
      <c r="I25" s="126">
        <f>E25+F25*G25/100</f>
        <v>0</v>
      </c>
      <c r="BA25">
        <v>0</v>
      </c>
    </row>
    <row r="26" spans="1:57" ht="13.5" thickBot="1" x14ac:dyDescent="0.25">
      <c r="A26" s="127"/>
      <c r="B26" s="128" t="s">
        <v>56</v>
      </c>
      <c r="C26" s="129"/>
      <c r="D26" s="130"/>
      <c r="E26" s="131"/>
      <c r="F26" s="132"/>
      <c r="G26" s="132"/>
      <c r="H26" s="133">
        <f>SUM(I23:I25)</f>
        <v>0</v>
      </c>
      <c r="I26" s="134"/>
    </row>
    <row r="27" spans="1:57" x14ac:dyDescent="0.2">
      <c r="A27" s="110"/>
      <c r="B27" s="110"/>
      <c r="C27" s="110"/>
      <c r="D27" s="110"/>
      <c r="E27" s="110"/>
      <c r="F27" s="110"/>
      <c r="G27" s="110"/>
      <c r="H27" s="110"/>
      <c r="I27" s="110"/>
    </row>
    <row r="28" spans="1:57" x14ac:dyDescent="0.2">
      <c r="B28" s="107"/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  <row r="75" spans="6:9" x14ac:dyDescent="0.2">
      <c r="F75" s="135"/>
      <c r="G75" s="136"/>
      <c r="H75" s="136"/>
      <c r="I75" s="137"/>
    </row>
    <row r="76" spans="6:9" x14ac:dyDescent="0.2">
      <c r="F76" s="135"/>
      <c r="G76" s="136"/>
      <c r="H76" s="136"/>
      <c r="I76" s="137"/>
    </row>
    <row r="77" spans="6:9" x14ac:dyDescent="0.2">
      <c r="F77" s="135"/>
      <c r="G77" s="136"/>
      <c r="H77" s="136"/>
      <c r="I77" s="137"/>
    </row>
  </sheetData>
  <mergeCells count="4">
    <mergeCell ref="A1:B1"/>
    <mergeCell ref="A2:B2"/>
    <mergeCell ref="G2:I2"/>
    <mergeCell ref="H26:I2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2"/>
  <sheetViews>
    <sheetView showGridLines="0" showZeros="0" zoomScaleNormal="100" workbookViewId="0">
      <selection activeCell="A89" sqref="A89:IV91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501-09.5-Přeložka NN - ubytovna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ht="22.5" x14ac:dyDescent="0.2">
      <c r="A8" s="173">
        <v>1</v>
      </c>
      <c r="B8" s="174" t="s">
        <v>72</v>
      </c>
      <c r="C8" s="175" t="s">
        <v>73</v>
      </c>
      <c r="D8" s="176"/>
      <c r="E8" s="177">
        <v>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3">
        <v>2</v>
      </c>
      <c r="B9" s="174" t="s">
        <v>74</v>
      </c>
      <c r="C9" s="175" t="s">
        <v>75</v>
      </c>
      <c r="D9" s="176" t="s">
        <v>76</v>
      </c>
      <c r="E9" s="177">
        <v>223.96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79"/>
      <c r="B10" s="180"/>
      <c r="C10" s="181" t="s">
        <v>77</v>
      </c>
      <c r="D10" s="182"/>
      <c r="E10" s="183">
        <v>223.96</v>
      </c>
      <c r="F10" s="184"/>
      <c r="G10" s="185"/>
      <c r="M10" s="186" t="s">
        <v>77</v>
      </c>
      <c r="O10" s="172"/>
    </row>
    <row r="11" spans="1:104" x14ac:dyDescent="0.2">
      <c r="A11" s="173">
        <v>3</v>
      </c>
      <c r="B11" s="174" t="s">
        <v>78</v>
      </c>
      <c r="C11" s="175" t="s">
        <v>79</v>
      </c>
      <c r="D11" s="176" t="s">
        <v>76</v>
      </c>
      <c r="E11" s="177">
        <v>223.96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3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 x14ac:dyDescent="0.2">
      <c r="A12" s="179"/>
      <c r="B12" s="180"/>
      <c r="C12" s="181" t="s">
        <v>77</v>
      </c>
      <c r="D12" s="182"/>
      <c r="E12" s="183">
        <v>223.96</v>
      </c>
      <c r="F12" s="184"/>
      <c r="G12" s="185"/>
      <c r="M12" s="186" t="s">
        <v>77</v>
      </c>
      <c r="O12" s="172"/>
    </row>
    <row r="13" spans="1:104" x14ac:dyDescent="0.2">
      <c r="A13" s="173">
        <v>4</v>
      </c>
      <c r="B13" s="174" t="s">
        <v>80</v>
      </c>
      <c r="C13" s="175" t="s">
        <v>81</v>
      </c>
      <c r="D13" s="176" t="s">
        <v>82</v>
      </c>
      <c r="E13" s="177">
        <v>532.79999999999995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4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9.8999999999999999E-4</v>
      </c>
    </row>
    <row r="14" spans="1:104" x14ac:dyDescent="0.2">
      <c r="A14" s="179"/>
      <c r="B14" s="180"/>
      <c r="C14" s="181" t="s">
        <v>83</v>
      </c>
      <c r="D14" s="182"/>
      <c r="E14" s="183">
        <v>532.79999999999995</v>
      </c>
      <c r="F14" s="184"/>
      <c r="G14" s="185"/>
      <c r="M14" s="186" t="s">
        <v>83</v>
      </c>
      <c r="O14" s="172"/>
    </row>
    <row r="15" spans="1:104" x14ac:dyDescent="0.2">
      <c r="A15" s="173">
        <v>5</v>
      </c>
      <c r="B15" s="174" t="s">
        <v>84</v>
      </c>
      <c r="C15" s="175" t="s">
        <v>85</v>
      </c>
      <c r="D15" s="176" t="s">
        <v>82</v>
      </c>
      <c r="E15" s="177">
        <v>532.79999999999995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5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 x14ac:dyDescent="0.2">
      <c r="A16" s="179"/>
      <c r="B16" s="180"/>
      <c r="C16" s="181" t="s">
        <v>83</v>
      </c>
      <c r="D16" s="182"/>
      <c r="E16" s="183">
        <v>532.79999999999995</v>
      </c>
      <c r="F16" s="184"/>
      <c r="G16" s="185"/>
      <c r="M16" s="186" t="s">
        <v>83</v>
      </c>
      <c r="O16" s="172"/>
    </row>
    <row r="17" spans="1:104" x14ac:dyDescent="0.2">
      <c r="A17" s="173">
        <v>6</v>
      </c>
      <c r="B17" s="174" t="s">
        <v>86</v>
      </c>
      <c r="C17" s="175" t="s">
        <v>87</v>
      </c>
      <c r="D17" s="176" t="s">
        <v>76</v>
      </c>
      <c r="E17" s="177">
        <v>124.5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6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 x14ac:dyDescent="0.2">
      <c r="A18" s="179"/>
      <c r="B18" s="180"/>
      <c r="C18" s="181" t="s">
        <v>88</v>
      </c>
      <c r="D18" s="182"/>
      <c r="E18" s="183">
        <v>124.5</v>
      </c>
      <c r="F18" s="184"/>
      <c r="G18" s="185"/>
      <c r="M18" s="186" t="s">
        <v>88</v>
      </c>
      <c r="O18" s="172"/>
    </row>
    <row r="19" spans="1:104" x14ac:dyDescent="0.2">
      <c r="A19" s="173">
        <v>7</v>
      </c>
      <c r="B19" s="174" t="s">
        <v>89</v>
      </c>
      <c r="C19" s="175" t="s">
        <v>90</v>
      </c>
      <c r="D19" s="176" t="s">
        <v>82</v>
      </c>
      <c r="E19" s="177">
        <v>344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7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">
      <c r="A20" s="179"/>
      <c r="B20" s="180"/>
      <c r="C20" s="181" t="s">
        <v>91</v>
      </c>
      <c r="D20" s="182"/>
      <c r="E20" s="183">
        <v>344</v>
      </c>
      <c r="F20" s="184"/>
      <c r="G20" s="185"/>
      <c r="M20" s="186" t="s">
        <v>91</v>
      </c>
      <c r="O20" s="172"/>
    </row>
    <row r="21" spans="1:104" x14ac:dyDescent="0.2">
      <c r="A21" s="173">
        <v>8</v>
      </c>
      <c r="B21" s="174" t="s">
        <v>92</v>
      </c>
      <c r="C21" s="175" t="s">
        <v>93</v>
      </c>
      <c r="D21" s="176" t="s">
        <v>76</v>
      </c>
      <c r="E21" s="177">
        <v>51.6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8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9"/>
      <c r="B22" s="180"/>
      <c r="C22" s="181" t="s">
        <v>94</v>
      </c>
      <c r="D22" s="182"/>
      <c r="E22" s="183">
        <v>51.6</v>
      </c>
      <c r="F22" s="184"/>
      <c r="G22" s="185"/>
      <c r="M22" s="186" t="s">
        <v>94</v>
      </c>
      <c r="O22" s="172"/>
    </row>
    <row r="23" spans="1:104" ht="22.5" x14ac:dyDescent="0.2">
      <c r="A23" s="173">
        <v>9</v>
      </c>
      <c r="B23" s="174" t="s">
        <v>95</v>
      </c>
      <c r="C23" s="175" t="s">
        <v>96</v>
      </c>
      <c r="D23" s="176" t="s">
        <v>97</v>
      </c>
      <c r="E23" s="177">
        <v>150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9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 x14ac:dyDescent="0.2">
      <c r="A24" s="173">
        <v>10</v>
      </c>
      <c r="B24" s="174" t="s">
        <v>98</v>
      </c>
      <c r="C24" s="175" t="s">
        <v>99</v>
      </c>
      <c r="D24" s="176" t="s">
        <v>82</v>
      </c>
      <c r="E24" s="177">
        <v>55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10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9"/>
      <c r="B25" s="180"/>
      <c r="C25" s="181" t="s">
        <v>100</v>
      </c>
      <c r="D25" s="182"/>
      <c r="E25" s="183">
        <v>55</v>
      </c>
      <c r="F25" s="184"/>
      <c r="G25" s="185"/>
      <c r="M25" s="186" t="s">
        <v>100</v>
      </c>
      <c r="O25" s="172"/>
    </row>
    <row r="26" spans="1:104" ht="22.5" x14ac:dyDescent="0.2">
      <c r="A26" s="173">
        <v>11</v>
      </c>
      <c r="B26" s="174" t="s">
        <v>101</v>
      </c>
      <c r="C26" s="175" t="s">
        <v>102</v>
      </c>
      <c r="D26" s="176" t="s">
        <v>76</v>
      </c>
      <c r="E26" s="177">
        <v>13.75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11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9"/>
      <c r="B27" s="180"/>
      <c r="C27" s="181" t="s">
        <v>103</v>
      </c>
      <c r="D27" s="182"/>
      <c r="E27" s="183">
        <v>13.75</v>
      </c>
      <c r="F27" s="184"/>
      <c r="G27" s="185"/>
      <c r="M27" s="186" t="s">
        <v>103</v>
      </c>
      <c r="O27" s="172"/>
    </row>
    <row r="28" spans="1:104" x14ac:dyDescent="0.2">
      <c r="A28" s="173">
        <v>12</v>
      </c>
      <c r="B28" s="174" t="s">
        <v>104</v>
      </c>
      <c r="C28" s="175" t="s">
        <v>105</v>
      </c>
      <c r="D28" s="176" t="s">
        <v>76</v>
      </c>
      <c r="E28" s="177">
        <v>13.2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12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9"/>
      <c r="B29" s="180"/>
      <c r="C29" s="181" t="s">
        <v>106</v>
      </c>
      <c r="D29" s="182"/>
      <c r="E29" s="183">
        <v>13.2</v>
      </c>
      <c r="F29" s="184"/>
      <c r="G29" s="185"/>
      <c r="M29" s="186" t="s">
        <v>106</v>
      </c>
      <c r="O29" s="172"/>
    </row>
    <row r="30" spans="1:104" x14ac:dyDescent="0.2">
      <c r="A30" s="173">
        <v>13</v>
      </c>
      <c r="B30" s="174" t="s">
        <v>107</v>
      </c>
      <c r="C30" s="175" t="s">
        <v>108</v>
      </c>
      <c r="D30" s="176" t="s">
        <v>109</v>
      </c>
      <c r="E30" s="177">
        <v>8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73">
        <v>14</v>
      </c>
      <c r="B31" s="174" t="s">
        <v>110</v>
      </c>
      <c r="C31" s="175" t="s">
        <v>111</v>
      </c>
      <c r="D31" s="176" t="s">
        <v>76</v>
      </c>
      <c r="E31" s="177">
        <v>122.1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14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x14ac:dyDescent="0.2">
      <c r="A32" s="187"/>
      <c r="B32" s="188" t="s">
        <v>69</v>
      </c>
      <c r="C32" s="189" t="str">
        <f>CONCATENATE(B7," ",C7)</f>
        <v>1 Zemní práce</v>
      </c>
      <c r="D32" s="187"/>
      <c r="E32" s="190"/>
      <c r="F32" s="190"/>
      <c r="G32" s="191">
        <f>SUM(G7:G31)</f>
        <v>0</v>
      </c>
      <c r="O32" s="172">
        <v>4</v>
      </c>
      <c r="BA32" s="192">
        <f>SUM(BA7:BA31)</f>
        <v>0</v>
      </c>
      <c r="BB32" s="192">
        <f>SUM(BB7:BB31)</f>
        <v>0</v>
      </c>
      <c r="BC32" s="192">
        <f>SUM(BC7:BC31)</f>
        <v>0</v>
      </c>
      <c r="BD32" s="192">
        <f>SUM(BD7:BD31)</f>
        <v>0</v>
      </c>
      <c r="BE32" s="192">
        <f>SUM(BE7:BE31)</f>
        <v>0</v>
      </c>
    </row>
    <row r="33" spans="1:104" x14ac:dyDescent="0.2">
      <c r="A33" s="165" t="s">
        <v>65</v>
      </c>
      <c r="B33" s="166" t="s">
        <v>112</v>
      </c>
      <c r="C33" s="167" t="s">
        <v>113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15</v>
      </c>
      <c r="B34" s="174" t="s">
        <v>114</v>
      </c>
      <c r="C34" s="175" t="s">
        <v>115</v>
      </c>
      <c r="D34" s="176" t="s">
        <v>76</v>
      </c>
      <c r="E34" s="177">
        <v>33.299999999999997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15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1.1322000000000001</v>
      </c>
    </row>
    <row r="35" spans="1:104" x14ac:dyDescent="0.2">
      <c r="A35" s="179"/>
      <c r="B35" s="180"/>
      <c r="C35" s="181" t="s">
        <v>116</v>
      </c>
      <c r="D35" s="182"/>
      <c r="E35" s="183">
        <v>33.299999999999997</v>
      </c>
      <c r="F35" s="184"/>
      <c r="G35" s="185"/>
      <c r="M35" s="186" t="s">
        <v>116</v>
      </c>
      <c r="O35" s="172"/>
    </row>
    <row r="36" spans="1:104" x14ac:dyDescent="0.2">
      <c r="A36" s="173">
        <v>16</v>
      </c>
      <c r="B36" s="174" t="s">
        <v>114</v>
      </c>
      <c r="C36" s="175" t="s">
        <v>117</v>
      </c>
      <c r="D36" s="176" t="s">
        <v>76</v>
      </c>
      <c r="E36" s="177">
        <v>88.8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16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1.1322000000000001</v>
      </c>
    </row>
    <row r="37" spans="1:104" x14ac:dyDescent="0.2">
      <c r="A37" s="179"/>
      <c r="B37" s="180"/>
      <c r="C37" s="181" t="s">
        <v>118</v>
      </c>
      <c r="D37" s="182"/>
      <c r="E37" s="183">
        <v>88.8</v>
      </c>
      <c r="F37" s="184"/>
      <c r="G37" s="185"/>
      <c r="M37" s="186" t="s">
        <v>118</v>
      </c>
      <c r="O37" s="172"/>
    </row>
    <row r="38" spans="1:104" x14ac:dyDescent="0.2">
      <c r="A38" s="187"/>
      <c r="B38" s="188" t="s">
        <v>69</v>
      </c>
      <c r="C38" s="189" t="str">
        <f>CONCATENATE(B33," ",C33)</f>
        <v>4 Vodorovné konstrukce</v>
      </c>
      <c r="D38" s="187"/>
      <c r="E38" s="190"/>
      <c r="F38" s="190"/>
      <c r="G38" s="191">
        <f>SUM(G33:G37)</f>
        <v>0</v>
      </c>
      <c r="O38" s="172">
        <v>4</v>
      </c>
      <c r="BA38" s="192">
        <f>SUM(BA33:BA37)</f>
        <v>0</v>
      </c>
      <c r="BB38" s="192">
        <f>SUM(BB33:BB37)</f>
        <v>0</v>
      </c>
      <c r="BC38" s="192">
        <f>SUM(BC33:BC37)</f>
        <v>0</v>
      </c>
      <c r="BD38" s="192">
        <f>SUM(BD33:BD37)</f>
        <v>0</v>
      </c>
      <c r="BE38" s="192">
        <f>SUM(BE33:BE37)</f>
        <v>0</v>
      </c>
    </row>
    <row r="39" spans="1:104" x14ac:dyDescent="0.2">
      <c r="A39" s="165" t="s">
        <v>65</v>
      </c>
      <c r="B39" s="166" t="s">
        <v>119</v>
      </c>
      <c r="C39" s="167" t="s">
        <v>120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17</v>
      </c>
      <c r="B40" s="174" t="s">
        <v>121</v>
      </c>
      <c r="C40" s="175" t="s">
        <v>122</v>
      </c>
      <c r="D40" s="176" t="s">
        <v>82</v>
      </c>
      <c r="E40" s="177">
        <v>50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17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0.10141</v>
      </c>
    </row>
    <row r="41" spans="1:104" x14ac:dyDescent="0.2">
      <c r="A41" s="173">
        <v>18</v>
      </c>
      <c r="B41" s="174" t="s">
        <v>123</v>
      </c>
      <c r="C41" s="175" t="s">
        <v>124</v>
      </c>
      <c r="D41" s="176" t="s">
        <v>82</v>
      </c>
      <c r="E41" s="177">
        <v>50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18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0.15559000000000001</v>
      </c>
    </row>
    <row r="42" spans="1:104" x14ac:dyDescent="0.2">
      <c r="A42" s="173">
        <v>19</v>
      </c>
      <c r="B42" s="174" t="s">
        <v>125</v>
      </c>
      <c r="C42" s="175" t="s">
        <v>126</v>
      </c>
      <c r="D42" s="176" t="s">
        <v>82</v>
      </c>
      <c r="E42" s="177">
        <v>50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19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0.43423</v>
      </c>
    </row>
    <row r="43" spans="1:104" x14ac:dyDescent="0.2">
      <c r="A43" s="173">
        <v>20</v>
      </c>
      <c r="B43" s="174" t="s">
        <v>127</v>
      </c>
      <c r="C43" s="175" t="s">
        <v>128</v>
      </c>
      <c r="D43" s="176" t="s">
        <v>82</v>
      </c>
      <c r="E43" s="177">
        <v>50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20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0.44349</v>
      </c>
    </row>
    <row r="44" spans="1:104" x14ac:dyDescent="0.2">
      <c r="A44" s="173">
        <v>21</v>
      </c>
      <c r="B44" s="174" t="s">
        <v>129</v>
      </c>
      <c r="C44" s="175" t="s">
        <v>130</v>
      </c>
      <c r="D44" s="176" t="s">
        <v>82</v>
      </c>
      <c r="E44" s="177">
        <v>50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21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0.19328000000000001</v>
      </c>
    </row>
    <row r="45" spans="1:104" x14ac:dyDescent="0.2">
      <c r="A45" s="187"/>
      <c r="B45" s="188" t="s">
        <v>69</v>
      </c>
      <c r="C45" s="189" t="str">
        <f>CONCATENATE(B39," ",C39)</f>
        <v>5 Komunikace</v>
      </c>
      <c r="D45" s="187"/>
      <c r="E45" s="190"/>
      <c r="F45" s="190"/>
      <c r="G45" s="191">
        <f>SUM(G39:G44)</f>
        <v>0</v>
      </c>
      <c r="O45" s="172">
        <v>4</v>
      </c>
      <c r="BA45" s="192">
        <f>SUM(BA39:BA44)</f>
        <v>0</v>
      </c>
      <c r="BB45" s="192">
        <f>SUM(BB39:BB44)</f>
        <v>0</v>
      </c>
      <c r="BC45" s="192">
        <f>SUM(BC39:BC44)</f>
        <v>0</v>
      </c>
      <c r="BD45" s="192">
        <f>SUM(BD39:BD44)</f>
        <v>0</v>
      </c>
      <c r="BE45" s="192">
        <f>SUM(BE39:BE44)</f>
        <v>0</v>
      </c>
    </row>
    <row r="46" spans="1:104" x14ac:dyDescent="0.2">
      <c r="A46" s="165" t="s">
        <v>65</v>
      </c>
      <c r="B46" s="166" t="s">
        <v>131</v>
      </c>
      <c r="C46" s="167" t="s">
        <v>132</v>
      </c>
      <c r="D46" s="168"/>
      <c r="E46" s="169"/>
      <c r="F46" s="169"/>
      <c r="G46" s="170"/>
      <c r="H46" s="171"/>
      <c r="I46" s="171"/>
      <c r="O46" s="172">
        <v>1</v>
      </c>
    </row>
    <row r="47" spans="1:104" x14ac:dyDescent="0.2">
      <c r="A47" s="173">
        <v>22</v>
      </c>
      <c r="B47" s="174" t="s">
        <v>133</v>
      </c>
      <c r="C47" s="175" t="s">
        <v>134</v>
      </c>
      <c r="D47" s="176" t="s">
        <v>109</v>
      </c>
      <c r="E47" s="177">
        <v>222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22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87"/>
      <c r="B48" s="188" t="s">
        <v>69</v>
      </c>
      <c r="C48" s="189" t="str">
        <f>CONCATENATE(B46," ",C46)</f>
        <v>8 Trubní vedení</v>
      </c>
      <c r="D48" s="187"/>
      <c r="E48" s="190"/>
      <c r="F48" s="190"/>
      <c r="G48" s="191">
        <f>SUM(G46:G47)</f>
        <v>0</v>
      </c>
      <c r="O48" s="172">
        <v>4</v>
      </c>
      <c r="BA48" s="192">
        <f>SUM(BA46:BA47)</f>
        <v>0</v>
      </c>
      <c r="BB48" s="192">
        <f>SUM(BB46:BB47)</f>
        <v>0</v>
      </c>
      <c r="BC48" s="192">
        <f>SUM(BC46:BC47)</f>
        <v>0</v>
      </c>
      <c r="BD48" s="192">
        <f>SUM(BD46:BD47)</f>
        <v>0</v>
      </c>
      <c r="BE48" s="192">
        <f>SUM(BE46:BE47)</f>
        <v>0</v>
      </c>
    </row>
    <row r="49" spans="1:104" x14ac:dyDescent="0.2">
      <c r="A49" s="165" t="s">
        <v>65</v>
      </c>
      <c r="B49" s="166" t="s">
        <v>135</v>
      </c>
      <c r="C49" s="167" t="s">
        <v>136</v>
      </c>
      <c r="D49" s="168"/>
      <c r="E49" s="169"/>
      <c r="F49" s="169"/>
      <c r="G49" s="170"/>
      <c r="H49" s="171"/>
      <c r="I49" s="171"/>
      <c r="O49" s="172">
        <v>1</v>
      </c>
    </row>
    <row r="50" spans="1:104" ht="22.5" x14ac:dyDescent="0.2">
      <c r="A50" s="173">
        <v>23</v>
      </c>
      <c r="B50" s="174" t="s">
        <v>137</v>
      </c>
      <c r="C50" s="175" t="s">
        <v>138</v>
      </c>
      <c r="D50" s="176" t="s">
        <v>109</v>
      </c>
      <c r="E50" s="177">
        <v>8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23</v>
      </c>
      <c r="AZ50" s="139">
        <v>1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0.17033000000000001</v>
      </c>
    </row>
    <row r="51" spans="1:104" x14ac:dyDescent="0.2">
      <c r="A51" s="173">
        <v>24</v>
      </c>
      <c r="B51" s="174" t="s">
        <v>139</v>
      </c>
      <c r="C51" s="175" t="s">
        <v>140</v>
      </c>
      <c r="D51" s="176" t="s">
        <v>109</v>
      </c>
      <c r="E51" s="177">
        <v>100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24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87"/>
      <c r="B52" s="188" t="s">
        <v>69</v>
      </c>
      <c r="C52" s="189" t="str">
        <f>CONCATENATE(B49," ",C49)</f>
        <v>91 Doplňující práce na komunikaci</v>
      </c>
      <c r="D52" s="187"/>
      <c r="E52" s="190"/>
      <c r="F52" s="190"/>
      <c r="G52" s="191">
        <f>SUM(G49:G51)</f>
        <v>0</v>
      </c>
      <c r="O52" s="172">
        <v>4</v>
      </c>
      <c r="BA52" s="192">
        <f>SUM(BA49:BA51)</f>
        <v>0</v>
      </c>
      <c r="BB52" s="192">
        <f>SUM(BB49:BB51)</f>
        <v>0</v>
      </c>
      <c r="BC52" s="192">
        <f>SUM(BC49:BC51)</f>
        <v>0</v>
      </c>
      <c r="BD52" s="192">
        <f>SUM(BD49:BD51)</f>
        <v>0</v>
      </c>
      <c r="BE52" s="192">
        <f>SUM(BE49:BE51)</f>
        <v>0</v>
      </c>
    </row>
    <row r="53" spans="1:104" x14ac:dyDescent="0.2">
      <c r="A53" s="165" t="s">
        <v>65</v>
      </c>
      <c r="B53" s="166" t="s">
        <v>141</v>
      </c>
      <c r="C53" s="167" t="s">
        <v>142</v>
      </c>
      <c r="D53" s="168"/>
      <c r="E53" s="169"/>
      <c r="F53" s="169"/>
      <c r="G53" s="170"/>
      <c r="H53" s="171"/>
      <c r="I53" s="171"/>
      <c r="O53" s="172">
        <v>1</v>
      </c>
    </row>
    <row r="54" spans="1:104" x14ac:dyDescent="0.2">
      <c r="A54" s="173">
        <v>25</v>
      </c>
      <c r="B54" s="174" t="s">
        <v>143</v>
      </c>
      <c r="C54" s="175" t="s">
        <v>144</v>
      </c>
      <c r="D54" s="176" t="s">
        <v>145</v>
      </c>
      <c r="E54" s="177">
        <v>99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25</v>
      </c>
      <c r="AZ54" s="139">
        <v>1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3">
        <v>26</v>
      </c>
      <c r="B55" s="174" t="s">
        <v>146</v>
      </c>
      <c r="C55" s="175" t="s">
        <v>147</v>
      </c>
      <c r="D55" s="176" t="s">
        <v>145</v>
      </c>
      <c r="E55" s="177">
        <v>99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26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 x14ac:dyDescent="0.2">
      <c r="A56" s="173">
        <v>27</v>
      </c>
      <c r="B56" s="174" t="s">
        <v>148</v>
      </c>
      <c r="C56" s="175" t="s">
        <v>149</v>
      </c>
      <c r="D56" s="176" t="s">
        <v>145</v>
      </c>
      <c r="E56" s="177">
        <v>1881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27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">
      <c r="A57" s="179"/>
      <c r="B57" s="180"/>
      <c r="C57" s="181" t="s">
        <v>150</v>
      </c>
      <c r="D57" s="182"/>
      <c r="E57" s="183">
        <v>1881</v>
      </c>
      <c r="F57" s="184"/>
      <c r="G57" s="185"/>
      <c r="M57" s="186" t="s">
        <v>150</v>
      </c>
      <c r="O57" s="172"/>
    </row>
    <row r="58" spans="1:104" x14ac:dyDescent="0.2">
      <c r="A58" s="173">
        <v>28</v>
      </c>
      <c r="B58" s="174" t="s">
        <v>151</v>
      </c>
      <c r="C58" s="175" t="s">
        <v>152</v>
      </c>
      <c r="D58" s="176" t="s">
        <v>145</v>
      </c>
      <c r="E58" s="177">
        <v>99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28</v>
      </c>
      <c r="AZ58" s="139">
        <v>1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0</v>
      </c>
    </row>
    <row r="59" spans="1:104" x14ac:dyDescent="0.2">
      <c r="A59" s="173">
        <v>29</v>
      </c>
      <c r="B59" s="174" t="s">
        <v>153</v>
      </c>
      <c r="C59" s="175" t="s">
        <v>154</v>
      </c>
      <c r="D59" s="176" t="s">
        <v>145</v>
      </c>
      <c r="E59" s="177">
        <v>99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29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 x14ac:dyDescent="0.2">
      <c r="A60" s="187"/>
      <c r="B60" s="188" t="s">
        <v>69</v>
      </c>
      <c r="C60" s="189" t="str">
        <f>CONCATENATE(B53," ",C53)</f>
        <v>97 Prorážení otvorů</v>
      </c>
      <c r="D60" s="187"/>
      <c r="E60" s="190"/>
      <c r="F60" s="190"/>
      <c r="G60" s="191">
        <f>SUM(G53:G59)</f>
        <v>0</v>
      </c>
      <c r="O60" s="172">
        <v>4</v>
      </c>
      <c r="BA60" s="192">
        <f>SUM(BA53:BA59)</f>
        <v>0</v>
      </c>
      <c r="BB60" s="192">
        <f>SUM(BB53:BB59)</f>
        <v>0</v>
      </c>
      <c r="BC60" s="192">
        <f>SUM(BC53:BC59)</f>
        <v>0</v>
      </c>
      <c r="BD60" s="192">
        <f>SUM(BD53:BD59)</f>
        <v>0</v>
      </c>
      <c r="BE60" s="192">
        <f>SUM(BE53:BE59)</f>
        <v>0</v>
      </c>
    </row>
    <row r="61" spans="1:104" x14ac:dyDescent="0.2">
      <c r="A61" s="165" t="s">
        <v>65</v>
      </c>
      <c r="B61" s="166" t="s">
        <v>155</v>
      </c>
      <c r="C61" s="167" t="s">
        <v>156</v>
      </c>
      <c r="D61" s="168"/>
      <c r="E61" s="169"/>
      <c r="F61" s="169"/>
      <c r="G61" s="170"/>
      <c r="H61" s="171"/>
      <c r="I61" s="171"/>
      <c r="O61" s="172">
        <v>1</v>
      </c>
    </row>
    <row r="62" spans="1:104" x14ac:dyDescent="0.2">
      <c r="A62" s="173">
        <v>30</v>
      </c>
      <c r="B62" s="174" t="s">
        <v>157</v>
      </c>
      <c r="C62" s="175" t="s">
        <v>158</v>
      </c>
      <c r="D62" s="176" t="s">
        <v>145</v>
      </c>
      <c r="E62" s="177">
        <v>137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30</v>
      </c>
      <c r="AZ62" s="139">
        <v>1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0</v>
      </c>
    </row>
    <row r="63" spans="1:104" x14ac:dyDescent="0.2">
      <c r="A63" s="173">
        <v>31</v>
      </c>
      <c r="B63" s="174" t="s">
        <v>159</v>
      </c>
      <c r="C63" s="175" t="s">
        <v>160</v>
      </c>
      <c r="D63" s="176" t="s">
        <v>145</v>
      </c>
      <c r="E63" s="177">
        <v>68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31</v>
      </c>
      <c r="AZ63" s="139">
        <v>1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0</v>
      </c>
    </row>
    <row r="64" spans="1:104" x14ac:dyDescent="0.2">
      <c r="A64" s="187"/>
      <c r="B64" s="188" t="s">
        <v>69</v>
      </c>
      <c r="C64" s="189" t="str">
        <f>CONCATENATE(B61," ",C61)</f>
        <v>99 Staveništní přesun hmot</v>
      </c>
      <c r="D64" s="187"/>
      <c r="E64" s="190"/>
      <c r="F64" s="190"/>
      <c r="G64" s="191">
        <f>SUM(G61:G63)</f>
        <v>0</v>
      </c>
      <c r="O64" s="172">
        <v>4</v>
      </c>
      <c r="BA64" s="192">
        <f>SUM(BA61:BA63)</f>
        <v>0</v>
      </c>
      <c r="BB64" s="192">
        <f>SUM(BB61:BB63)</f>
        <v>0</v>
      </c>
      <c r="BC64" s="192">
        <f>SUM(BC61:BC63)</f>
        <v>0</v>
      </c>
      <c r="BD64" s="192">
        <f>SUM(BD61:BD63)</f>
        <v>0</v>
      </c>
      <c r="BE64" s="192">
        <f>SUM(BE61:BE63)</f>
        <v>0</v>
      </c>
    </row>
    <row r="65" spans="1:104" x14ac:dyDescent="0.2">
      <c r="A65" s="165" t="s">
        <v>65</v>
      </c>
      <c r="B65" s="166" t="s">
        <v>161</v>
      </c>
      <c r="C65" s="167" t="s">
        <v>162</v>
      </c>
      <c r="D65" s="168"/>
      <c r="E65" s="169"/>
      <c r="F65" s="169"/>
      <c r="G65" s="170"/>
      <c r="H65" s="171"/>
      <c r="I65" s="171"/>
      <c r="O65" s="172">
        <v>1</v>
      </c>
    </row>
    <row r="66" spans="1:104" x14ac:dyDescent="0.2">
      <c r="A66" s="173">
        <v>32</v>
      </c>
      <c r="B66" s="174" t="s">
        <v>163</v>
      </c>
      <c r="C66" s="175" t="s">
        <v>164</v>
      </c>
      <c r="D66" s="176" t="s">
        <v>82</v>
      </c>
      <c r="E66" s="177">
        <v>3.4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32</v>
      </c>
      <c r="AZ66" s="139">
        <v>2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</v>
      </c>
    </row>
    <row r="67" spans="1:104" x14ac:dyDescent="0.2">
      <c r="A67" s="179"/>
      <c r="B67" s="180"/>
      <c r="C67" s="181" t="s">
        <v>165</v>
      </c>
      <c r="D67" s="182"/>
      <c r="E67" s="183">
        <v>3.4</v>
      </c>
      <c r="F67" s="184"/>
      <c r="G67" s="185"/>
      <c r="M67" s="186" t="s">
        <v>165</v>
      </c>
      <c r="O67" s="172"/>
    </row>
    <row r="68" spans="1:104" x14ac:dyDescent="0.2">
      <c r="A68" s="173">
        <v>33</v>
      </c>
      <c r="B68" s="174" t="s">
        <v>166</v>
      </c>
      <c r="C68" s="175" t="s">
        <v>167</v>
      </c>
      <c r="D68" s="176" t="s">
        <v>82</v>
      </c>
      <c r="E68" s="177">
        <v>3.4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1</v>
      </c>
      <c r="AC68" s="139">
        <v>33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4.4999999999999997E-3</v>
      </c>
    </row>
    <row r="69" spans="1:104" x14ac:dyDescent="0.2">
      <c r="A69" s="179"/>
      <c r="B69" s="180"/>
      <c r="C69" s="181" t="s">
        <v>165</v>
      </c>
      <c r="D69" s="182"/>
      <c r="E69" s="183">
        <v>3.4</v>
      </c>
      <c r="F69" s="184"/>
      <c r="G69" s="185"/>
      <c r="M69" s="186" t="s">
        <v>165</v>
      </c>
      <c r="O69" s="172"/>
    </row>
    <row r="70" spans="1:104" x14ac:dyDescent="0.2">
      <c r="A70" s="187"/>
      <c r="B70" s="188" t="s">
        <v>69</v>
      </c>
      <c r="C70" s="189" t="str">
        <f>CONCATENATE(B65," ",C65)</f>
        <v>713 Izolace tepelné</v>
      </c>
      <c r="D70" s="187"/>
      <c r="E70" s="190"/>
      <c r="F70" s="190"/>
      <c r="G70" s="191">
        <f>SUM(G65:G69)</f>
        <v>0</v>
      </c>
      <c r="O70" s="172">
        <v>4</v>
      </c>
      <c r="BA70" s="192">
        <f>SUM(BA65:BA69)</f>
        <v>0</v>
      </c>
      <c r="BB70" s="192">
        <f>SUM(BB65:BB69)</f>
        <v>0</v>
      </c>
      <c r="BC70" s="192">
        <f>SUM(BC65:BC69)</f>
        <v>0</v>
      </c>
      <c r="BD70" s="192">
        <f>SUM(BD65:BD69)</f>
        <v>0</v>
      </c>
      <c r="BE70" s="192">
        <f>SUM(BE65:BE69)</f>
        <v>0</v>
      </c>
    </row>
    <row r="71" spans="1:104" x14ac:dyDescent="0.2">
      <c r="A71" s="165" t="s">
        <v>65</v>
      </c>
      <c r="B71" s="166" t="s">
        <v>168</v>
      </c>
      <c r="C71" s="167" t="s">
        <v>169</v>
      </c>
      <c r="D71" s="168"/>
      <c r="E71" s="169"/>
      <c r="F71" s="169"/>
      <c r="G71" s="170"/>
      <c r="H71" s="171"/>
      <c r="I71" s="171"/>
      <c r="O71" s="172">
        <v>1</v>
      </c>
    </row>
    <row r="72" spans="1:104" x14ac:dyDescent="0.2">
      <c r="A72" s="173">
        <v>34</v>
      </c>
      <c r="B72" s="174" t="s">
        <v>170</v>
      </c>
      <c r="C72" s="175" t="s">
        <v>171</v>
      </c>
      <c r="D72" s="176" t="s">
        <v>109</v>
      </c>
      <c r="E72" s="177">
        <v>220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1</v>
      </c>
      <c r="AC72" s="139">
        <v>34</v>
      </c>
      <c r="AZ72" s="139">
        <v>3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4.0000000000000003E-5</v>
      </c>
    </row>
    <row r="73" spans="1:104" x14ac:dyDescent="0.2">
      <c r="A73" s="173">
        <v>35</v>
      </c>
      <c r="B73" s="174" t="s">
        <v>172</v>
      </c>
      <c r="C73" s="175" t="s">
        <v>173</v>
      </c>
      <c r="D73" s="176" t="s">
        <v>109</v>
      </c>
      <c r="E73" s="177">
        <v>220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1</v>
      </c>
      <c r="AC73" s="139">
        <v>35</v>
      </c>
      <c r="AZ73" s="139">
        <v>3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4.0000000000000003E-5</v>
      </c>
    </row>
    <row r="74" spans="1:104" x14ac:dyDescent="0.2">
      <c r="A74" s="173">
        <v>36</v>
      </c>
      <c r="B74" s="174" t="s">
        <v>174</v>
      </c>
      <c r="C74" s="175" t="s">
        <v>175</v>
      </c>
      <c r="D74" s="176" t="s">
        <v>68</v>
      </c>
      <c r="E74" s="177">
        <v>2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36</v>
      </c>
      <c r="AZ74" s="139">
        <v>4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73">
        <v>37</v>
      </c>
      <c r="B75" s="174" t="s">
        <v>176</v>
      </c>
      <c r="C75" s="175" t="s">
        <v>177</v>
      </c>
      <c r="D75" s="176" t="s">
        <v>68</v>
      </c>
      <c r="E75" s="177">
        <v>2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37</v>
      </c>
      <c r="AZ75" s="139">
        <v>4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0</v>
      </c>
    </row>
    <row r="76" spans="1:104" x14ac:dyDescent="0.2">
      <c r="A76" s="173">
        <v>38</v>
      </c>
      <c r="B76" s="174" t="s">
        <v>178</v>
      </c>
      <c r="C76" s="175" t="s">
        <v>179</v>
      </c>
      <c r="D76" s="176" t="s">
        <v>180</v>
      </c>
      <c r="E76" s="177">
        <v>2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38</v>
      </c>
      <c r="AZ76" s="139">
        <v>4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</v>
      </c>
    </row>
    <row r="77" spans="1:104" x14ac:dyDescent="0.2">
      <c r="A77" s="187"/>
      <c r="B77" s="188" t="s">
        <v>69</v>
      </c>
      <c r="C77" s="189" t="str">
        <f>CONCATENATE(B71," ",C71)</f>
        <v>M22 Montáž sdělovací a zabezp.tech</v>
      </c>
      <c r="D77" s="187"/>
      <c r="E77" s="190"/>
      <c r="F77" s="190"/>
      <c r="G77" s="191">
        <f>SUM(G71:G76)</f>
        <v>0</v>
      </c>
      <c r="O77" s="172">
        <v>4</v>
      </c>
      <c r="BA77" s="192">
        <f>SUM(BA71:BA76)</f>
        <v>0</v>
      </c>
      <c r="BB77" s="192">
        <f>SUM(BB71:BB76)</f>
        <v>0</v>
      </c>
      <c r="BC77" s="192">
        <f>SUM(BC71:BC76)</f>
        <v>0</v>
      </c>
      <c r="BD77" s="192">
        <f>SUM(BD71:BD76)</f>
        <v>0</v>
      </c>
      <c r="BE77" s="192">
        <f>SUM(BE71:BE76)</f>
        <v>0</v>
      </c>
    </row>
    <row r="78" spans="1:104" x14ac:dyDescent="0.2">
      <c r="A78" s="165" t="s">
        <v>65</v>
      </c>
      <c r="B78" s="166" t="s">
        <v>181</v>
      </c>
      <c r="C78" s="167" t="s">
        <v>182</v>
      </c>
      <c r="D78" s="168"/>
      <c r="E78" s="169"/>
      <c r="F78" s="169"/>
      <c r="G78" s="170"/>
      <c r="H78" s="171"/>
      <c r="I78" s="171"/>
      <c r="O78" s="172">
        <v>1</v>
      </c>
    </row>
    <row r="79" spans="1:104" x14ac:dyDescent="0.2">
      <c r="A79" s="173">
        <v>39</v>
      </c>
      <c r="B79" s="174" t="s">
        <v>183</v>
      </c>
      <c r="C79" s="175" t="s">
        <v>184</v>
      </c>
      <c r="D79" s="176" t="s">
        <v>109</v>
      </c>
      <c r="E79" s="177">
        <v>444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0</v>
      </c>
      <c r="AC79" s="139">
        <v>39</v>
      </c>
      <c r="AZ79" s="139">
        <v>4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0</v>
      </c>
    </row>
    <row r="80" spans="1:104" x14ac:dyDescent="0.2">
      <c r="A80" s="179"/>
      <c r="B80" s="180"/>
      <c r="C80" s="181" t="s">
        <v>185</v>
      </c>
      <c r="D80" s="182"/>
      <c r="E80" s="183">
        <v>444</v>
      </c>
      <c r="F80" s="184"/>
      <c r="G80" s="185"/>
      <c r="M80" s="186" t="s">
        <v>185</v>
      </c>
      <c r="O80" s="172"/>
    </row>
    <row r="81" spans="1:104" x14ac:dyDescent="0.2">
      <c r="A81" s="173">
        <v>40</v>
      </c>
      <c r="B81" s="174" t="s">
        <v>186</v>
      </c>
      <c r="C81" s="175" t="s">
        <v>187</v>
      </c>
      <c r="D81" s="176" t="s">
        <v>109</v>
      </c>
      <c r="E81" s="177">
        <v>444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1</v>
      </c>
      <c r="AC81" s="139">
        <v>40</v>
      </c>
      <c r="AZ81" s="139">
        <v>3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3.14E-3</v>
      </c>
    </row>
    <row r="82" spans="1:104" x14ac:dyDescent="0.2">
      <c r="A82" s="179"/>
      <c r="B82" s="180"/>
      <c r="C82" s="181" t="s">
        <v>185</v>
      </c>
      <c r="D82" s="182"/>
      <c r="E82" s="183">
        <v>444</v>
      </c>
      <c r="F82" s="184"/>
      <c r="G82" s="185"/>
      <c r="M82" s="186" t="s">
        <v>185</v>
      </c>
      <c r="O82" s="172"/>
    </row>
    <row r="83" spans="1:104" x14ac:dyDescent="0.2">
      <c r="A83" s="187"/>
      <c r="B83" s="188" t="s">
        <v>69</v>
      </c>
      <c r="C83" s="189" t="str">
        <f>CONCATENATE(B78," ",C78)</f>
        <v>M23 Montáže potrubí</v>
      </c>
      <c r="D83" s="187"/>
      <c r="E83" s="190"/>
      <c r="F83" s="190"/>
      <c r="G83" s="191">
        <f>SUM(G78:G82)</f>
        <v>0</v>
      </c>
      <c r="O83" s="172">
        <v>4</v>
      </c>
      <c r="BA83" s="192">
        <f>SUM(BA78:BA82)</f>
        <v>0</v>
      </c>
      <c r="BB83" s="192">
        <f>SUM(BB78:BB82)</f>
        <v>0</v>
      </c>
      <c r="BC83" s="192">
        <f>SUM(BC78:BC82)</f>
        <v>0</v>
      </c>
      <c r="BD83" s="192">
        <f>SUM(BD78:BD82)</f>
        <v>0</v>
      </c>
      <c r="BE83" s="192">
        <f>SUM(BE78:BE82)</f>
        <v>0</v>
      </c>
    </row>
    <row r="84" spans="1:104" x14ac:dyDescent="0.2">
      <c r="A84" s="165" t="s">
        <v>65</v>
      </c>
      <c r="B84" s="166" t="s">
        <v>188</v>
      </c>
      <c r="C84" s="167" t="s">
        <v>189</v>
      </c>
      <c r="D84" s="168"/>
      <c r="E84" s="169"/>
      <c r="F84" s="169"/>
      <c r="G84" s="170"/>
      <c r="H84" s="171"/>
      <c r="I84" s="171"/>
      <c r="O84" s="172">
        <v>1</v>
      </c>
    </row>
    <row r="85" spans="1:104" x14ac:dyDescent="0.2">
      <c r="A85" s="173">
        <v>41</v>
      </c>
      <c r="B85" s="174" t="s">
        <v>190</v>
      </c>
      <c r="C85" s="175" t="s">
        <v>191</v>
      </c>
      <c r="D85" s="176" t="s">
        <v>76</v>
      </c>
      <c r="E85" s="177">
        <v>122.1</v>
      </c>
      <c r="F85" s="177">
        <v>0</v>
      </c>
      <c r="G85" s="178">
        <f>E85*F85</f>
        <v>0</v>
      </c>
      <c r="O85" s="172">
        <v>2</v>
      </c>
      <c r="AA85" s="139">
        <v>12</v>
      </c>
      <c r="AB85" s="139">
        <v>0</v>
      </c>
      <c r="AC85" s="139">
        <v>41</v>
      </c>
      <c r="AZ85" s="139">
        <v>4</v>
      </c>
      <c r="BA85" s="139">
        <f>IF(AZ85=1,G85,0)</f>
        <v>0</v>
      </c>
      <c r="BB85" s="139">
        <f>IF(AZ85=2,G85,0)</f>
        <v>0</v>
      </c>
      <c r="BC85" s="139">
        <f>IF(AZ85=3,G85,0)</f>
        <v>0</v>
      </c>
      <c r="BD85" s="139">
        <f>IF(AZ85=4,G85,0)</f>
        <v>0</v>
      </c>
      <c r="BE85" s="139">
        <f>IF(AZ85=5,G85,0)</f>
        <v>0</v>
      </c>
      <c r="CZ85" s="139">
        <v>0</v>
      </c>
    </row>
    <row r="86" spans="1:104" x14ac:dyDescent="0.2">
      <c r="A86" s="179"/>
      <c r="B86" s="180"/>
      <c r="C86" s="181" t="s">
        <v>192</v>
      </c>
      <c r="D86" s="182"/>
      <c r="E86" s="183">
        <v>122.1</v>
      </c>
      <c r="F86" s="184"/>
      <c r="G86" s="185"/>
      <c r="M86" s="186" t="s">
        <v>192</v>
      </c>
      <c r="O86" s="172"/>
    </row>
    <row r="87" spans="1:104" ht="22.5" x14ac:dyDescent="0.2">
      <c r="A87" s="173">
        <v>42</v>
      </c>
      <c r="B87" s="174" t="s">
        <v>193</v>
      </c>
      <c r="C87" s="175" t="s">
        <v>194</v>
      </c>
      <c r="D87" s="176" t="s">
        <v>76</v>
      </c>
      <c r="E87" s="177">
        <v>1221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0</v>
      </c>
      <c r="AC87" s="139">
        <v>42</v>
      </c>
      <c r="AZ87" s="139">
        <v>4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0</v>
      </c>
    </row>
    <row r="88" spans="1:104" x14ac:dyDescent="0.2">
      <c r="A88" s="179"/>
      <c r="B88" s="180"/>
      <c r="C88" s="181" t="s">
        <v>195</v>
      </c>
      <c r="D88" s="182"/>
      <c r="E88" s="183">
        <v>1221</v>
      </c>
      <c r="F88" s="184"/>
      <c r="G88" s="185"/>
      <c r="M88" s="186" t="s">
        <v>195</v>
      </c>
      <c r="O88" s="172"/>
    </row>
    <row r="89" spans="1:104" x14ac:dyDescent="0.2">
      <c r="A89" s="187"/>
      <c r="B89" s="188" t="s">
        <v>69</v>
      </c>
      <c r="C89" s="189" t="str">
        <f>CONCATENATE(B84," ",C84)</f>
        <v>M46 Zemní práce při montážích</v>
      </c>
      <c r="D89" s="187"/>
      <c r="E89" s="190"/>
      <c r="F89" s="190"/>
      <c r="G89" s="191">
        <f>SUM(G84:G88)</f>
        <v>0</v>
      </c>
      <c r="O89" s="172">
        <v>4</v>
      </c>
      <c r="BA89" s="192">
        <f>SUM(BA84:BA88)</f>
        <v>0</v>
      </c>
      <c r="BB89" s="192">
        <f>SUM(BB84:BB88)</f>
        <v>0</v>
      </c>
      <c r="BC89" s="192">
        <f>SUM(BC84:BC88)</f>
        <v>0</v>
      </c>
      <c r="BD89" s="192">
        <f>SUM(BD84:BD88)</f>
        <v>0</v>
      </c>
      <c r="BE89" s="192">
        <f>SUM(BE84:BE88)</f>
        <v>0</v>
      </c>
    </row>
    <row r="90" spans="1:104" x14ac:dyDescent="0.2">
      <c r="A90" s="140"/>
      <c r="B90" s="140"/>
      <c r="C90" s="140"/>
      <c r="D90" s="140"/>
      <c r="E90" s="140"/>
      <c r="F90" s="140"/>
      <c r="G90" s="140"/>
    </row>
    <row r="91" spans="1:104" x14ac:dyDescent="0.2">
      <c r="E91" s="139"/>
    </row>
    <row r="92" spans="1:104" x14ac:dyDescent="0.2">
      <c r="E92" s="139"/>
    </row>
    <row r="93" spans="1:104" x14ac:dyDescent="0.2">
      <c r="E93" s="139"/>
    </row>
    <row r="94" spans="1:104" x14ac:dyDescent="0.2">
      <c r="E94" s="139"/>
    </row>
    <row r="95" spans="1:104" x14ac:dyDescent="0.2">
      <c r="E95" s="139"/>
    </row>
    <row r="96" spans="1:104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A113" s="193"/>
      <c r="B113" s="193"/>
      <c r="C113" s="193"/>
      <c r="D113" s="193"/>
      <c r="E113" s="193"/>
      <c r="F113" s="193"/>
      <c r="G113" s="193"/>
    </row>
    <row r="114" spans="1:7" x14ac:dyDescent="0.2">
      <c r="A114" s="193"/>
      <c r="B114" s="193"/>
      <c r="C114" s="193"/>
      <c r="D114" s="193"/>
      <c r="E114" s="193"/>
      <c r="F114" s="193"/>
      <c r="G114" s="193"/>
    </row>
    <row r="115" spans="1:7" x14ac:dyDescent="0.2">
      <c r="A115" s="193"/>
      <c r="B115" s="193"/>
      <c r="C115" s="193"/>
      <c r="D115" s="193"/>
      <c r="E115" s="193"/>
      <c r="F115" s="193"/>
      <c r="G115" s="193"/>
    </row>
    <row r="116" spans="1:7" x14ac:dyDescent="0.2">
      <c r="A116" s="193"/>
      <c r="B116" s="193"/>
      <c r="C116" s="193"/>
      <c r="D116" s="193"/>
      <c r="E116" s="193"/>
      <c r="F116" s="193"/>
      <c r="G116" s="193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E120" s="139"/>
    </row>
    <row r="121" spans="1:7" x14ac:dyDescent="0.2">
      <c r="E121" s="139"/>
    </row>
    <row r="122" spans="1:7" x14ac:dyDescent="0.2">
      <c r="E122" s="139"/>
    </row>
    <row r="123" spans="1:7" x14ac:dyDescent="0.2">
      <c r="E123" s="139"/>
    </row>
    <row r="124" spans="1:7" x14ac:dyDescent="0.2">
      <c r="E124" s="139"/>
    </row>
    <row r="125" spans="1:7" x14ac:dyDescent="0.2">
      <c r="E125" s="139"/>
    </row>
    <row r="126" spans="1:7" x14ac:dyDescent="0.2">
      <c r="E126" s="139"/>
    </row>
    <row r="127" spans="1:7" x14ac:dyDescent="0.2">
      <c r="E127" s="139"/>
    </row>
    <row r="128" spans="1:7" x14ac:dyDescent="0.2">
      <c r="E128" s="139"/>
    </row>
    <row r="129" spans="5:5" x14ac:dyDescent="0.2">
      <c r="E129" s="139"/>
    </row>
    <row r="130" spans="5:5" x14ac:dyDescent="0.2">
      <c r="E130" s="139"/>
    </row>
    <row r="131" spans="5:5" x14ac:dyDescent="0.2">
      <c r="E131" s="139"/>
    </row>
    <row r="132" spans="5:5" x14ac:dyDescent="0.2">
      <c r="E132" s="139"/>
    </row>
    <row r="133" spans="5:5" x14ac:dyDescent="0.2">
      <c r="E133" s="139"/>
    </row>
    <row r="134" spans="5:5" x14ac:dyDescent="0.2">
      <c r="E134" s="139"/>
    </row>
    <row r="135" spans="5:5" x14ac:dyDescent="0.2">
      <c r="E135" s="139"/>
    </row>
    <row r="136" spans="5:5" x14ac:dyDescent="0.2">
      <c r="E136" s="139"/>
    </row>
    <row r="137" spans="5:5" x14ac:dyDescent="0.2">
      <c r="E137" s="139"/>
    </row>
    <row r="138" spans="5:5" x14ac:dyDescent="0.2">
      <c r="E138" s="139"/>
    </row>
    <row r="139" spans="5:5" x14ac:dyDescent="0.2">
      <c r="E139" s="139"/>
    </row>
    <row r="140" spans="5:5" x14ac:dyDescent="0.2">
      <c r="E140" s="139"/>
    </row>
    <row r="141" spans="5:5" x14ac:dyDescent="0.2">
      <c r="E141" s="139"/>
    </row>
    <row r="142" spans="5:5" x14ac:dyDescent="0.2">
      <c r="E142" s="139"/>
    </row>
    <row r="143" spans="5:5" x14ac:dyDescent="0.2">
      <c r="E143" s="139"/>
    </row>
    <row r="144" spans="5:5" x14ac:dyDescent="0.2">
      <c r="E144" s="139"/>
    </row>
    <row r="145" spans="1:7" x14ac:dyDescent="0.2">
      <c r="E145" s="139"/>
    </row>
    <row r="146" spans="1:7" x14ac:dyDescent="0.2">
      <c r="E146" s="139"/>
    </row>
    <row r="147" spans="1:7" x14ac:dyDescent="0.2">
      <c r="E147" s="139"/>
    </row>
    <row r="148" spans="1:7" x14ac:dyDescent="0.2">
      <c r="A148" s="194"/>
      <c r="B148" s="194"/>
    </row>
    <row r="149" spans="1:7" x14ac:dyDescent="0.2">
      <c r="A149" s="193"/>
      <c r="B149" s="193"/>
      <c r="C149" s="196"/>
      <c r="D149" s="196"/>
      <c r="E149" s="197"/>
      <c r="F149" s="196"/>
      <c r="G149" s="198"/>
    </row>
    <row r="150" spans="1:7" x14ac:dyDescent="0.2">
      <c r="A150" s="199"/>
      <c r="B150" s="199"/>
      <c r="C150" s="193"/>
      <c r="D150" s="193"/>
      <c r="E150" s="200"/>
      <c r="F150" s="193"/>
      <c r="G150" s="193"/>
    </row>
    <row r="151" spans="1:7" x14ac:dyDescent="0.2">
      <c r="A151" s="193"/>
      <c r="B151" s="193"/>
      <c r="C151" s="193"/>
      <c r="D151" s="193"/>
      <c r="E151" s="200"/>
      <c r="F151" s="193"/>
      <c r="G151" s="193"/>
    </row>
    <row r="152" spans="1:7" x14ac:dyDescent="0.2">
      <c r="A152" s="193"/>
      <c r="B152" s="193"/>
      <c r="C152" s="193"/>
      <c r="D152" s="193"/>
      <c r="E152" s="200"/>
      <c r="F152" s="193"/>
      <c r="G152" s="193"/>
    </row>
    <row r="153" spans="1:7" x14ac:dyDescent="0.2">
      <c r="A153" s="193"/>
      <c r="B153" s="193"/>
      <c r="C153" s="193"/>
      <c r="D153" s="193"/>
      <c r="E153" s="200"/>
      <c r="F153" s="193"/>
      <c r="G153" s="193"/>
    </row>
    <row r="154" spans="1:7" x14ac:dyDescent="0.2">
      <c r="A154" s="193"/>
      <c r="B154" s="193"/>
      <c r="C154" s="193"/>
      <c r="D154" s="193"/>
      <c r="E154" s="200"/>
      <c r="F154" s="193"/>
      <c r="G154" s="193"/>
    </row>
    <row r="155" spans="1:7" x14ac:dyDescent="0.2">
      <c r="A155" s="193"/>
      <c r="B155" s="193"/>
      <c r="C155" s="193"/>
      <c r="D155" s="193"/>
      <c r="E155" s="200"/>
      <c r="F155" s="193"/>
      <c r="G155" s="193"/>
    </row>
    <row r="156" spans="1:7" x14ac:dyDescent="0.2">
      <c r="A156" s="193"/>
      <c r="B156" s="193"/>
      <c r="C156" s="193"/>
      <c r="D156" s="193"/>
      <c r="E156" s="200"/>
      <c r="F156" s="193"/>
      <c r="G156" s="193"/>
    </row>
    <row r="157" spans="1:7" x14ac:dyDescent="0.2">
      <c r="A157" s="193"/>
      <c r="B157" s="193"/>
      <c r="C157" s="193"/>
      <c r="D157" s="193"/>
      <c r="E157" s="200"/>
      <c r="F157" s="193"/>
      <c r="G157" s="193"/>
    </row>
    <row r="158" spans="1:7" x14ac:dyDescent="0.2">
      <c r="A158" s="193"/>
      <c r="B158" s="193"/>
      <c r="C158" s="193"/>
      <c r="D158" s="193"/>
      <c r="E158" s="200"/>
      <c r="F158" s="193"/>
      <c r="G158" s="193"/>
    </row>
    <row r="159" spans="1:7" x14ac:dyDescent="0.2">
      <c r="A159" s="193"/>
      <c r="B159" s="193"/>
      <c r="C159" s="193"/>
      <c r="D159" s="193"/>
      <c r="E159" s="200"/>
      <c r="F159" s="193"/>
      <c r="G159" s="193"/>
    </row>
    <row r="160" spans="1:7" x14ac:dyDescent="0.2">
      <c r="A160" s="193"/>
      <c r="B160" s="193"/>
      <c r="C160" s="193"/>
      <c r="D160" s="193"/>
      <c r="E160" s="200"/>
      <c r="F160" s="193"/>
      <c r="G160" s="193"/>
    </row>
    <row r="161" spans="1:7" x14ac:dyDescent="0.2">
      <c r="A161" s="193"/>
      <c r="B161" s="193"/>
      <c r="C161" s="193"/>
      <c r="D161" s="193"/>
      <c r="E161" s="200"/>
      <c r="F161" s="193"/>
      <c r="G161" s="193"/>
    </row>
    <row r="162" spans="1:7" x14ac:dyDescent="0.2">
      <c r="A162" s="193"/>
      <c r="B162" s="193"/>
      <c r="C162" s="193"/>
      <c r="D162" s="193"/>
      <c r="E162" s="200"/>
      <c r="F162" s="193"/>
      <c r="G162" s="193"/>
    </row>
  </sheetData>
  <mergeCells count="23">
    <mergeCell ref="C86:D86"/>
    <mergeCell ref="C88:D88"/>
    <mergeCell ref="C80:D80"/>
    <mergeCell ref="C82:D82"/>
    <mergeCell ref="C67:D67"/>
    <mergeCell ref="C69:D69"/>
    <mergeCell ref="C57:D57"/>
    <mergeCell ref="C35:D35"/>
    <mergeCell ref="C37:D37"/>
    <mergeCell ref="C18:D18"/>
    <mergeCell ref="C20:D20"/>
    <mergeCell ref="C22:D22"/>
    <mergeCell ref="C25:D25"/>
    <mergeCell ref="C27:D27"/>
    <mergeCell ref="C29:D29"/>
    <mergeCell ref="A1:G1"/>
    <mergeCell ref="A3:B3"/>
    <mergeCell ref="A4:B4"/>
    <mergeCell ref="E4:G4"/>
    <mergeCell ref="C10:D10"/>
    <mergeCell ref="C12:D12"/>
    <mergeCell ref="C14:D14"/>
    <mergeCell ref="C16:D16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2015-02-26T15:11:02Z</dcterms:created>
  <dcterms:modified xsi:type="dcterms:W3CDTF">2015-02-26T15:11:34Z</dcterms:modified>
</cp:coreProperties>
</file>